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S:\00本部事務\11施設部\05管理課\01ＰＭ推進チーム\★01ロッジ\レンタル布団\2019.10.1以降注文様式\"/>
    </mc:Choice>
  </mc:AlternateContent>
  <xr:revisionPtr revIDLastSave="0" documentId="8_{CBC43EC4-5525-4E98-8223-DE59F96432B6}" xr6:coauthVersionLast="45" xr6:coauthVersionMax="45" xr10:uidLastSave="{00000000-0000-0000-0000-000000000000}"/>
  <bookViews>
    <workbookView xWindow="2340" yWindow="780" windowWidth="21045" windowHeight="15420" xr2:uid="{00000000-000D-0000-FFFF-FFFF00000000}"/>
  </bookViews>
  <sheets>
    <sheet name="Application Form" sheetId="4" r:id="rId1"/>
    <sheet name="Sample" sheetId="10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L27" i="4"/>
  <c r="L26" i="4"/>
  <c r="L25" i="4"/>
  <c r="L24" i="4"/>
  <c r="L27" i="10"/>
  <c r="L26" i="10"/>
  <c r="L25" i="10"/>
  <c r="L24" i="10"/>
  <c r="K18" i="10"/>
  <c r="I18" i="10"/>
  <c r="H18" i="10"/>
  <c r="L18" i="10" s="1"/>
  <c r="B25" i="5"/>
  <c r="B24" i="5"/>
  <c r="K18" i="4"/>
  <c r="L18" i="4"/>
  <c r="I18" i="4"/>
  <c r="H18" i="4"/>
  <c r="B23" i="5"/>
  <c r="B22" i="5"/>
  <c r="J1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7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7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<sst xmlns="http://schemas.openxmlformats.org/spreadsheetml/2006/main" count="169" uniqueCount="93">
  <si>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</si>
  <si>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</si>
  <si>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</si>
  <si>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</si>
  <si>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</si>
  <si>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</si>
  <si>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</si>
  <si>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</si>
  <si>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</si>
  <si>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</si>
  <si>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Quilted comforter</t>
    <phoneticPr fontId="2"/>
  </si>
  <si>
    <t>Pillow</t>
    <phoneticPr fontId="2"/>
  </si>
  <si>
    <t>Pillowcase</t>
    <phoneticPr fontId="2"/>
  </si>
  <si>
    <t>100% cotton</t>
    <phoneticPr fontId="2"/>
  </si>
  <si>
    <t>Sheet</t>
    <phoneticPr fontId="2"/>
  </si>
  <si>
    <t>Comforter cover</t>
    <phoneticPr fontId="2"/>
  </si>
  <si>
    <t>35% cotton, 65% polyester</t>
    <phoneticPr fontId="2"/>
  </si>
  <si>
    <t>(option)</t>
    <phoneticPr fontId="2"/>
  </si>
  <si>
    <t>Blanket</t>
    <phoneticPr fontId="2"/>
  </si>
  <si>
    <t>100% acrylic fiber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</si>
  <si>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</si>
  <si>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</si>
  <si>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</si>
  <si>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Affiliation</t>
    <phoneticPr fontId="2"/>
  </si>
  <si>
    <t>No. of Order</t>
    <phoneticPr fontId="2"/>
  </si>
  <si>
    <t>Date of Application</t>
    <phoneticPr fontId="2"/>
  </si>
  <si>
    <t>Customer</t>
    <phoneticPr fontId="2"/>
  </si>
  <si>
    <t>Contact</t>
    <phoneticPr fontId="2"/>
  </si>
  <si>
    <t>Contract Period</t>
    <phoneticPr fontId="2"/>
  </si>
  <si>
    <t>Contract Period</t>
    <phoneticPr fontId="2"/>
  </si>
  <si>
    <t>Year</t>
    <phoneticPr fontId="2"/>
  </si>
  <si>
    <t>Room No.</t>
    <phoneticPr fontId="2"/>
  </si>
  <si>
    <t>FROM</t>
    <phoneticPr fontId="2"/>
  </si>
  <si>
    <t>TO</t>
    <phoneticPr fontId="2"/>
  </si>
  <si>
    <t>Quilted Comforter</t>
    <phoneticPr fontId="2"/>
  </si>
  <si>
    <t>Comforter Cover</t>
    <phoneticPr fontId="2"/>
  </si>
  <si>
    <t>NOTES:</t>
    <phoneticPr fontId="2"/>
  </si>
  <si>
    <t>3. The customer would be liable for any loss or damage of our rental products.</t>
    <phoneticPr fontId="2"/>
  </si>
  <si>
    <r>
      <t>50%</t>
    </r>
    <r>
      <rPr>
        <sz val="11"/>
        <rFont val="Arial"/>
        <family val="2"/>
      </rPr>
      <t>down-filled, 1.5kg</t>
    </r>
    <phoneticPr fontId="2"/>
  </si>
  <si>
    <t>Noguchi Co., Ltd</t>
    <phoneticPr fontId="2"/>
  </si>
  <si>
    <t>The University of Tokyo</t>
    <phoneticPr fontId="2"/>
  </si>
  <si>
    <t>Straw pipe</t>
    <phoneticPr fontId="2"/>
  </si>
  <si>
    <t>1. Noguchi Co., Ltd would take for granted that the customer has read and understood every information presented in this spreadsheet.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</si>
  <si>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</si>
  <si>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</si>
  <si>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</si>
  <si>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Material</t>
    <phoneticPr fontId="2"/>
  </si>
  <si>
    <t>Size</t>
    <phoneticPr fontId="2"/>
  </si>
  <si>
    <t>200x150cm</t>
    <phoneticPr fontId="2"/>
  </si>
  <si>
    <t>45x30cm</t>
    <phoneticPr fontId="2"/>
  </si>
  <si>
    <t>68x40cm</t>
    <phoneticPr fontId="2"/>
  </si>
  <si>
    <t>260x137cm</t>
    <phoneticPr fontId="2"/>
  </si>
  <si>
    <t>205x150cm</t>
    <phoneticPr fontId="2"/>
  </si>
  <si>
    <t>190x140cm</t>
    <phoneticPr fontId="2"/>
  </si>
  <si>
    <t>For Single Bed</t>
    <phoneticPr fontId="2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</si>
  <si>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</si>
  <si>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 xml:space="preserve">Fax: </t>
    <phoneticPr fontId="2"/>
  </si>
  <si>
    <t>Address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</si>
  <si>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 Single Bed</t>
    </r>
    <r>
      <rPr>
        <sz val="11"/>
        <rFont val="Arial"/>
        <family val="2"/>
      </rPr>
      <t>)</t>
    </r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</si>
  <si>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</si>
  <si>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</si>
  <si>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</si>
  <si>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Pillow</t>
    <phoneticPr fontId="2"/>
  </si>
  <si>
    <t>Straw pipe</t>
    <phoneticPr fontId="2"/>
  </si>
  <si>
    <t>45x30cm</t>
    <phoneticPr fontId="2"/>
  </si>
  <si>
    <t>Sheet</t>
    <phoneticPr fontId="2"/>
  </si>
  <si>
    <t>100% cotton</t>
    <phoneticPr fontId="2"/>
  </si>
  <si>
    <t>260x137cm</t>
    <phoneticPr fontId="2"/>
  </si>
  <si>
    <t>Pillowcase</t>
    <phoneticPr fontId="2"/>
  </si>
  <si>
    <t>68x40cm</t>
    <phoneticPr fontId="2"/>
  </si>
  <si>
    <t>4. You can not get a refund even if you shorten the rental period.</t>
    <phoneticPr fontId="2"/>
  </si>
  <si>
    <t>5. Please have access to our homepage if you are interested in the images and prices of our rental products: http://www.noguchi-net.co.jp/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</si>
  <si>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</si>
  <si>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</si>
  <si>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</si>
  <si>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r>
      <t>B</t>
    </r>
    <r>
      <rPr>
        <sz val="11"/>
        <rFont val="ＭＳ Ｐゴシック"/>
        <family val="3"/>
        <charset val="128"/>
      </rPr>
      <t>lanket</t>
    </r>
    <phoneticPr fontId="2"/>
  </si>
  <si>
    <t xml:space="preserve">Pillow </t>
    <phoneticPr fontId="2"/>
  </si>
  <si>
    <t xml:space="preserve">Sheet </t>
    <phoneticPr fontId="2"/>
  </si>
  <si>
    <t>Initial 30 days</t>
    <phoneticPr fontId="2"/>
  </si>
  <si>
    <t>Spare cover set</t>
    <phoneticPr fontId="2"/>
  </si>
  <si>
    <t>Month</t>
    <phoneticPr fontId="2"/>
  </si>
  <si>
    <t>(別館）</t>
    <rPh sb="1" eb="3">
      <t>ベッカン</t>
    </rPh>
    <phoneticPr fontId="2"/>
  </si>
  <si>
    <r>
      <t>Komaba</t>
    </r>
    <r>
      <rPr>
        <sz val="12"/>
        <rFont val="Arial"/>
        <family val="2"/>
      </rPr>
      <t xml:space="preserve"> 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 xml:space="preserve"> Office</t>
    </r>
    <phoneticPr fontId="2"/>
  </si>
  <si>
    <t>E-mail</t>
    <phoneticPr fontId="2"/>
  </si>
  <si>
    <t>03-3485-1980</t>
    <phoneticPr fontId="2"/>
  </si>
  <si>
    <t>03-3485-1997</t>
    <phoneticPr fontId="2"/>
  </si>
  <si>
    <r>
      <t xml:space="preserve">Komaba </t>
    </r>
    <r>
      <rPr>
        <sz val="12"/>
        <rFont val="Arial"/>
        <family val="2"/>
      </rPr>
      <t xml:space="preserve">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>, The University of Tokyo</t>
    </r>
    <phoneticPr fontId="2"/>
  </si>
  <si>
    <t>4-6-29 Komaba, Meguro-ku, Tokyo 153-0041</t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</si>
  <si>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ＭＳ Ｐ明朝"/>
        <family val="1"/>
        <charset val="128"/>
      </rPr>
      <t>　</t>
    </r>
    <r>
      <rPr>
        <b/>
        <u/>
        <sz val="16"/>
        <color indexed="10"/>
        <rFont val="Arial"/>
        <family val="2"/>
      </rPr>
      <t>(</t>
    </r>
    <r>
      <rPr>
        <b/>
        <u/>
        <sz val="16"/>
        <color indexed="10"/>
        <rFont val="ＭＳ Ｐ明朝"/>
        <family val="1"/>
        <charset val="128"/>
      </rPr>
      <t>※別館シングル仕様）</t>
    </r>
    <rPh sb="29" eb="31">
      <t>ベッカン</t>
    </rPh>
    <rPh sb="35" eb="37">
      <t>シヨウ</t>
    </rPh>
    <phoneticPr fontId="2"/>
  </si>
  <si>
    <r>
      <t>2. Please E-mail or fax this form to</t>
    </r>
    <r>
      <rPr>
        <b/>
        <sz val="11"/>
        <rFont val="Arial"/>
        <family val="2"/>
      </rPr>
      <t xml:space="preserve"> Komaba</t>
    </r>
    <r>
      <rPr>
        <sz val="11"/>
        <rFont val="Arial"/>
        <family val="2"/>
      </rPr>
      <t xml:space="preserve"> Lodge </t>
    </r>
    <r>
      <rPr>
        <b/>
        <sz val="11"/>
        <rFont val="Arial"/>
        <family val="2"/>
      </rPr>
      <t>Annex</t>
    </r>
    <r>
      <rPr>
        <sz val="11"/>
        <rFont val="Arial"/>
        <family val="2"/>
      </rPr>
      <t xml:space="preserve"> a week before the date of delivery at the latest.</t>
    </r>
    <phoneticPr fontId="2"/>
  </si>
  <si>
    <t>HOW TO ORDER</t>
    <phoneticPr fontId="2"/>
  </si>
  <si>
    <t xml:space="preserve">  Please fill in the order form and send it by e-mail to the following address:</t>
    <phoneticPr fontId="2"/>
  </si>
  <si>
    <t>komaba_lodge.adm@gs.mail.u-tokyo.ac.jp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</si>
</sst>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0&quot;month(s)&quot;"/>
    <numFmt numFmtId="177" formatCode="0&quot;day(s)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/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12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3" xfId="0" applyFont="1" applyBorder="1" applyAlignment="1"/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2" applyFont="1" applyBorder="1" applyAlignment="1">
      <alignment vertical="center" shrinkToFit="1"/>
    </xf>
    <xf numFmtId="0" fontId="12" fillId="0" borderId="5" xfId="0" applyFont="1" applyFill="1" applyBorder="1" applyAlignment="1"/>
    <xf numFmtId="5" fontId="26" fillId="0" borderId="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32" fillId="3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5" fontId="26" fillId="0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/>
    <xf numFmtId="0" fontId="9" fillId="0" borderId="23" xfId="0" applyFont="1" applyFill="1" applyBorder="1" applyAlignment="1">
      <alignment horizontal="center"/>
    </xf>
    <xf numFmtId="0" fontId="33" fillId="3" borderId="32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2" fillId="3" borderId="34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horizontal="center" vertical="center"/>
      <protection locked="0"/>
    </xf>
    <xf numFmtId="0" fontId="32" fillId="3" borderId="57" xfId="0" applyFont="1" applyFill="1" applyBorder="1" applyAlignment="1" applyProtection="1">
      <alignment horizontal="center" vertical="center"/>
      <protection locked="0"/>
    </xf>
    <xf numFmtId="0" fontId="32" fillId="3" borderId="58" xfId="0" applyFont="1" applyFill="1" applyBorder="1" applyAlignment="1" applyProtection="1">
      <alignment horizontal="center" vertical="center"/>
      <protection locked="0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32" fillId="3" borderId="44" xfId="0" applyFont="1" applyFill="1" applyBorder="1" applyAlignment="1" applyProtection="1">
      <alignment vertical="center"/>
      <protection locked="0"/>
    </xf>
    <xf numFmtId="0" fontId="32" fillId="3" borderId="27" xfId="0" applyFont="1" applyFill="1" applyBorder="1" applyAlignment="1" applyProtection="1">
      <alignment vertical="center"/>
      <protection locked="0"/>
    </xf>
    <xf numFmtId="0" fontId="32" fillId="3" borderId="43" xfId="0" applyFont="1" applyFill="1" applyBorder="1" applyAlignment="1" applyProtection="1">
      <alignment vertical="center"/>
      <protection locked="0"/>
    </xf>
    <xf numFmtId="0" fontId="16" fillId="3" borderId="44" xfId="0" applyFont="1" applyFill="1" applyBorder="1" applyAlignment="1" applyProtection="1">
      <alignment vertical="center"/>
      <protection locked="0"/>
    </xf>
    <xf numFmtId="0" fontId="16" fillId="3" borderId="45" xfId="0" applyFont="1" applyFill="1" applyBorder="1" applyAlignment="1" applyProtection="1">
      <alignment vertical="center"/>
      <protection locked="0"/>
    </xf>
    <xf numFmtId="0" fontId="35" fillId="0" borderId="0" xfId="3">
      <alignment vertical="center"/>
    </xf>
    <xf numFmtId="0" fontId="35" fillId="0" borderId="0" xfId="3" applyBorder="1" applyAlignment="1"/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" fontId="16" fillId="0" borderId="38" xfId="0" applyNumberFormat="1" applyFont="1" applyFill="1" applyBorder="1" applyAlignment="1">
      <alignment horizontal="center" vertical="center"/>
    </xf>
    <xf numFmtId="5" fontId="16" fillId="0" borderId="39" xfId="0" applyNumberFormat="1" applyFont="1" applyFill="1" applyBorder="1" applyAlignment="1">
      <alignment horizontal="center" vertical="center"/>
    </xf>
    <xf numFmtId="5" fontId="16" fillId="0" borderId="40" xfId="0" applyNumberFormat="1" applyFont="1" applyFill="1" applyBorder="1" applyAlignment="1">
      <alignment horizontal="center" vertical="center"/>
    </xf>
    <xf numFmtId="177" fontId="9" fillId="0" borderId="41" xfId="1" applyNumberFormat="1" applyFont="1" applyFill="1" applyBorder="1" applyAlignment="1">
      <alignment horizontal="center" vertical="center" wrapText="1"/>
    </xf>
    <xf numFmtId="177" fontId="9" fillId="0" borderId="22" xfId="1" applyNumberFormat="1" applyFont="1" applyFill="1" applyBorder="1" applyAlignment="1">
      <alignment horizontal="center" vertical="center" wrapText="1"/>
    </xf>
    <xf numFmtId="177" fontId="9" fillId="0" borderId="7" xfId="1" applyNumberFormat="1" applyFont="1" applyFill="1" applyBorder="1" applyAlignment="1">
      <alignment horizontal="center" vertical="center" wrapText="1"/>
    </xf>
    <xf numFmtId="176" fontId="9" fillId="0" borderId="42" xfId="1" applyNumberFormat="1" applyFont="1" applyFill="1" applyBorder="1" applyAlignment="1">
      <alignment horizontal="center" vertical="center" wrapText="1"/>
    </xf>
    <xf numFmtId="176" fontId="9" fillId="0" borderId="6" xfId="1" applyNumberFormat="1" applyFont="1" applyFill="1" applyBorder="1" applyAlignment="1">
      <alignment horizontal="center" vertical="center" wrapText="1"/>
    </xf>
    <xf numFmtId="176" fontId="9" fillId="0" borderId="23" xfId="1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 shrinkToFit="1"/>
    </xf>
    <xf numFmtId="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35" fillId="0" borderId="18" xfId="3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32" fillId="3" borderId="17" xfId="0" applyFont="1" applyFill="1" applyBorder="1" applyAlignment="1" applyProtection="1">
      <alignment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32" fillId="3" borderId="44" xfId="0" applyFont="1" applyFill="1" applyBorder="1" applyAlignment="1" applyProtection="1">
      <alignment vertical="center"/>
      <protection locked="0"/>
    </xf>
    <xf numFmtId="0" fontId="32" fillId="3" borderId="62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0" fontId="22" fillId="3" borderId="39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9" fillId="0" borderId="5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5" fontId="26" fillId="2" borderId="3" xfId="0" applyNumberFormat="1" applyFont="1" applyFill="1" applyBorder="1" applyAlignment="1">
      <alignment horizontal="center" vertical="center"/>
    </xf>
    <xf numFmtId="5" fontId="31" fillId="2" borderId="18" xfId="0" applyNumberFormat="1" applyFont="1" applyFill="1" applyBorder="1" applyAlignment="1">
      <alignment horizontal="center" vertical="center"/>
    </xf>
    <xf numFmtId="5" fontId="31" fillId="2" borderId="5" xfId="0" applyNumberFormat="1" applyFont="1" applyFill="1" applyBorder="1" applyAlignment="1">
      <alignment horizontal="center" vertical="center"/>
    </xf>
    <xf numFmtId="5" fontId="31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5" fontId="26" fillId="2" borderId="18" xfId="0" applyNumberFormat="1" applyFont="1" applyFill="1" applyBorder="1" applyAlignment="1">
      <alignment horizontal="center" vertical="center"/>
    </xf>
    <xf numFmtId="5" fontId="26" fillId="2" borderId="5" xfId="0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8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omaba_lodge.adm@gs.mail.u-tok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4"/>
  <sheetViews>
    <sheetView tabSelected="1" zoomScale="75" zoomScaleNormal="75" workbookViewId="0">
      <selection activeCell="N21" sqref="N21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25" style="1" customWidth="1"/>
    <col min="12" max="12" width="0.375" style="1" customWidth="1"/>
    <col min="13" max="16384" width="9" style="1"/>
  </cols>
  <sheetData>
    <row r="1" spans="1:25" ht="26.25" customHeight="1" x14ac:dyDescent="0.15">
      <c r="A1" s="35"/>
      <c r="B1" s="147" t="s">
        <v>88</v>
      </c>
      <c r="C1" s="147"/>
      <c r="D1" s="147"/>
      <c r="E1" s="147"/>
      <c r="F1" s="147"/>
      <c r="G1" s="147"/>
      <c r="H1" s="147"/>
      <c r="I1" s="147"/>
      <c r="J1" s="147"/>
    </row>
    <row r="2" spans="1:25" ht="19.5" customHeight="1" x14ac:dyDescent="0.15">
      <c r="A2" s="35"/>
      <c r="B2" s="155" t="s">
        <v>54</v>
      </c>
      <c r="C2" s="155"/>
      <c r="D2" s="155"/>
      <c r="E2" s="155"/>
      <c r="F2" s="155"/>
      <c r="G2" s="155"/>
      <c r="H2" s="155"/>
      <c r="I2" s="155"/>
      <c r="J2" s="155"/>
    </row>
    <row r="3" spans="1:25" ht="18" customHeight="1" x14ac:dyDescent="0.25">
      <c r="A3" s="35"/>
      <c r="B3" s="148" t="s">
        <v>2</v>
      </c>
      <c r="C3" s="149"/>
      <c r="D3" s="149"/>
      <c r="E3" s="149"/>
      <c r="F3" s="149"/>
      <c r="G3" s="149"/>
      <c r="H3" s="149"/>
      <c r="I3" s="149"/>
      <c r="J3" s="149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50" t="s">
        <v>25</v>
      </c>
      <c r="C5" s="48" t="s">
        <v>30</v>
      </c>
      <c r="D5" s="45" t="s">
        <v>80</v>
      </c>
      <c r="E5" s="49" t="s">
        <v>22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51"/>
      <c r="C6" s="97"/>
      <c r="D6" s="98"/>
      <c r="E6" s="99"/>
      <c r="F6" s="90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26</v>
      </c>
      <c r="C7" s="156"/>
      <c r="D7" s="157"/>
      <c r="E7" s="157"/>
      <c r="F7" s="158"/>
      <c r="G7" s="159"/>
      <c r="H7" s="50" t="s">
        <v>31</v>
      </c>
      <c r="I7" s="91" t="s">
        <v>81</v>
      </c>
      <c r="J7" s="101"/>
      <c r="K7" s="2"/>
      <c r="L7" s="2"/>
    </row>
    <row r="8" spans="1:25" ht="30" customHeight="1" x14ac:dyDescent="0.15">
      <c r="A8" s="35"/>
      <c r="B8" s="47" t="s">
        <v>0</v>
      </c>
      <c r="C8" s="102"/>
      <c r="D8" s="100"/>
      <c r="E8" s="100"/>
      <c r="F8" s="100"/>
      <c r="G8" s="100"/>
      <c r="H8" s="103"/>
      <c r="I8" s="103"/>
      <c r="J8" s="104"/>
      <c r="K8" s="2"/>
      <c r="L8" s="2"/>
    </row>
    <row r="9" spans="1:25" ht="26.25" customHeight="1" x14ac:dyDescent="0.15">
      <c r="A9" s="35"/>
      <c r="B9" s="47" t="s">
        <v>23</v>
      </c>
      <c r="C9" s="152" t="s">
        <v>40</v>
      </c>
      <c r="D9" s="153"/>
      <c r="E9" s="153"/>
      <c r="F9" s="153"/>
      <c r="G9" s="153"/>
      <c r="H9" s="153"/>
      <c r="I9" s="153"/>
      <c r="J9" s="154"/>
      <c r="K9" s="2"/>
    </row>
    <row r="10" spans="1:25" ht="26.25" customHeight="1" x14ac:dyDescent="0.15">
      <c r="A10" s="35"/>
      <c r="B10" s="160" t="s">
        <v>27</v>
      </c>
      <c r="C10" s="163" t="s">
        <v>82</v>
      </c>
      <c r="D10" s="164"/>
      <c r="E10" s="164"/>
      <c r="F10" s="164"/>
      <c r="G10" s="51" t="s">
        <v>83</v>
      </c>
      <c r="H10" s="142" t="s">
        <v>92</v>
      </c>
      <c r="I10" s="143"/>
      <c r="J10" s="144"/>
      <c r="K10" s="2"/>
    </row>
    <row r="11" spans="1:25" ht="26.25" customHeight="1" x14ac:dyDescent="0.15">
      <c r="A11" s="35"/>
      <c r="B11" s="161"/>
      <c r="C11" s="57" t="s">
        <v>55</v>
      </c>
      <c r="D11" s="58" t="s">
        <v>84</v>
      </c>
      <c r="E11" s="52"/>
      <c r="F11" s="42"/>
      <c r="G11" s="56" t="s">
        <v>56</v>
      </c>
      <c r="H11" s="92" t="s">
        <v>85</v>
      </c>
      <c r="I11" s="43"/>
      <c r="J11" s="44"/>
      <c r="K11" s="2"/>
    </row>
    <row r="12" spans="1:25" ht="22.5" customHeight="1" x14ac:dyDescent="0.15">
      <c r="A12" s="35"/>
      <c r="B12" s="161"/>
      <c r="C12" s="145" t="s">
        <v>57</v>
      </c>
      <c r="D12" s="93" t="s">
        <v>86</v>
      </c>
      <c r="E12" s="60"/>
      <c r="F12" s="60"/>
      <c r="G12" s="60"/>
      <c r="H12" s="60"/>
      <c r="I12" s="60"/>
      <c r="J12" s="86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62"/>
      <c r="C13" s="146"/>
      <c r="D13" s="61" t="s">
        <v>87</v>
      </c>
      <c r="E13" s="62"/>
      <c r="F13" s="62"/>
      <c r="G13" s="62"/>
      <c r="H13" s="62"/>
      <c r="I13" s="62"/>
      <c r="J13" s="87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5" t="s">
        <v>29</v>
      </c>
      <c r="C14" s="167" t="s">
        <v>32</v>
      </c>
      <c r="D14" s="13" t="s">
        <v>30</v>
      </c>
      <c r="E14" s="13" t="s">
        <v>21</v>
      </c>
      <c r="F14" s="13" t="s">
        <v>22</v>
      </c>
      <c r="G14" s="169" t="s">
        <v>33</v>
      </c>
      <c r="H14" s="13" t="s">
        <v>30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6"/>
      <c r="C15" s="168"/>
      <c r="D15" s="82"/>
      <c r="E15" s="83"/>
      <c r="F15" s="83"/>
      <c r="G15" s="170"/>
      <c r="H15" s="82"/>
      <c r="I15" s="82"/>
      <c r="J15" s="84"/>
      <c r="K15" s="80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71" t="s">
        <v>1</v>
      </c>
      <c r="C17" s="172"/>
      <c r="D17" s="172"/>
      <c r="E17" s="172"/>
      <c r="F17" s="173"/>
      <c r="G17" s="54" t="s">
        <v>24</v>
      </c>
      <c r="H17" s="107" t="s">
        <v>74</v>
      </c>
      <c r="I17" s="108"/>
      <c r="J17" s="54" t="s">
        <v>73</v>
      </c>
    </row>
    <row r="18" spans="1:14" ht="23.25" customHeight="1" x14ac:dyDescent="0.15">
      <c r="A18" s="35"/>
      <c r="B18" s="118" t="s">
        <v>61</v>
      </c>
      <c r="C18" s="119"/>
      <c r="D18" s="177" t="s">
        <v>34</v>
      </c>
      <c r="E18" s="178"/>
      <c r="F18" s="179"/>
      <c r="G18" s="174"/>
      <c r="H18" s="115" t="str">
        <f>IF(D15="","",DATEDIF(DATE(D15,E15,F15),DATE(H15,I15,J15)+1,"M"))</f>
        <v/>
      </c>
      <c r="I18" s="112" t="str">
        <f>IF(D15="","",DATEDIF(DATE(D15,E15,F15),DATE(H15,I15,J15)+1,"MD"))</f>
        <v/>
      </c>
      <c r="J18" s="109" t="str">
        <f>IF(G18="","",SUM(L18:L27))</f>
        <v/>
      </c>
      <c r="K18" s="130" t="e">
        <f>DATEDIF(DATE(D15,E15,F15),DATE(H15,I15,J15)+1,"D")</f>
        <v>#NUM!</v>
      </c>
      <c r="L18" s="129" t="str">
        <f>IF(G18="","",IF(H18=0,Introduction!B20*G18*1.1,(Introduction!D20*K18+2000)*G18*1.1))</f>
        <v/>
      </c>
    </row>
    <row r="19" spans="1:14" ht="23.25" customHeight="1" x14ac:dyDescent="0.15">
      <c r="A19" s="35"/>
      <c r="B19" s="120"/>
      <c r="C19" s="121"/>
      <c r="D19" s="123" t="s">
        <v>18</v>
      </c>
      <c r="E19" s="124"/>
      <c r="F19" s="125"/>
      <c r="G19" s="175"/>
      <c r="H19" s="116"/>
      <c r="I19" s="113"/>
      <c r="J19" s="110"/>
      <c r="K19" s="130"/>
      <c r="L19" s="129"/>
    </row>
    <row r="20" spans="1:14" ht="22.5" customHeight="1" x14ac:dyDescent="0.15">
      <c r="A20" s="35"/>
      <c r="B20" s="122"/>
      <c r="C20" s="121"/>
      <c r="D20" s="126" t="s">
        <v>11</v>
      </c>
      <c r="E20" s="127"/>
      <c r="F20" s="128"/>
      <c r="G20" s="176"/>
      <c r="H20" s="116"/>
      <c r="I20" s="113"/>
      <c r="J20" s="110"/>
      <c r="K20" s="130"/>
      <c r="L20" s="129"/>
    </row>
    <row r="21" spans="1:14" ht="21.75" customHeight="1" x14ac:dyDescent="0.15">
      <c r="A21" s="35"/>
      <c r="B21" s="122"/>
      <c r="C21" s="121"/>
      <c r="D21" s="123" t="s">
        <v>35</v>
      </c>
      <c r="E21" s="124"/>
      <c r="F21" s="125"/>
      <c r="G21" s="176"/>
      <c r="H21" s="116"/>
      <c r="I21" s="113"/>
      <c r="J21" s="110"/>
      <c r="K21" s="130"/>
      <c r="L21" s="129"/>
    </row>
    <row r="22" spans="1:14" ht="21.75" customHeight="1" x14ac:dyDescent="0.15">
      <c r="A22" s="35"/>
      <c r="B22" s="122"/>
      <c r="C22" s="121"/>
      <c r="D22" s="123" t="s">
        <v>14</v>
      </c>
      <c r="E22" s="124"/>
      <c r="F22" s="125"/>
      <c r="G22" s="176"/>
      <c r="H22" s="116"/>
      <c r="I22" s="113"/>
      <c r="J22" s="110"/>
      <c r="K22" s="130"/>
      <c r="L22" s="129"/>
    </row>
    <row r="23" spans="1:14" ht="22.5" customHeight="1" thickBot="1" x14ac:dyDescent="0.2">
      <c r="A23" s="35"/>
      <c r="B23" s="122"/>
      <c r="C23" s="121"/>
      <c r="D23" s="123" t="s">
        <v>12</v>
      </c>
      <c r="E23" s="124"/>
      <c r="F23" s="125"/>
      <c r="G23" s="176"/>
      <c r="H23" s="116"/>
      <c r="I23" s="113"/>
      <c r="J23" s="110"/>
      <c r="K23" s="130"/>
      <c r="L23" s="129"/>
    </row>
    <row r="24" spans="1:14" ht="21.75" customHeight="1" x14ac:dyDescent="0.15">
      <c r="A24" s="35"/>
      <c r="B24" s="183" t="s">
        <v>79</v>
      </c>
      <c r="C24" s="184"/>
      <c r="D24" s="180" t="s">
        <v>18</v>
      </c>
      <c r="E24" s="181"/>
      <c r="F24" s="182"/>
      <c r="G24" s="94"/>
      <c r="H24" s="116"/>
      <c r="I24" s="113"/>
      <c r="J24" s="110"/>
      <c r="K24" s="130"/>
      <c r="L24" s="81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5"/>
      <c r="C25" s="186"/>
      <c r="D25" s="123" t="s">
        <v>11</v>
      </c>
      <c r="E25" s="124"/>
      <c r="F25" s="124"/>
      <c r="G25" s="95"/>
      <c r="H25" s="116"/>
      <c r="I25" s="113"/>
      <c r="J25" s="110"/>
      <c r="K25" s="130"/>
      <c r="L25" s="81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5"/>
      <c r="C26" s="186"/>
      <c r="D26" s="131" t="s">
        <v>14</v>
      </c>
      <c r="E26" s="132"/>
      <c r="F26" s="133"/>
      <c r="G26" s="95"/>
      <c r="H26" s="116"/>
      <c r="I26" s="113"/>
      <c r="J26" s="110"/>
      <c r="K26" s="130"/>
      <c r="L26" s="81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7"/>
      <c r="C27" s="188"/>
      <c r="D27" s="134" t="s">
        <v>12</v>
      </c>
      <c r="E27" s="135"/>
      <c r="F27" s="135"/>
      <c r="G27" s="96"/>
      <c r="H27" s="117"/>
      <c r="I27" s="114"/>
      <c r="J27" s="111"/>
      <c r="K27" s="130"/>
      <c r="L27" s="81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36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8" t="s">
        <v>42</v>
      </c>
      <c r="C30" s="139"/>
      <c r="D30" s="139"/>
      <c r="E30" s="139"/>
      <c r="F30" s="139"/>
      <c r="G30" s="139"/>
      <c r="H30" s="139"/>
      <c r="I30" s="139"/>
      <c r="J30" s="139"/>
      <c r="L30"/>
      <c r="M30"/>
      <c r="N30"/>
    </row>
    <row r="31" spans="1:14" ht="17.25" customHeight="1" x14ac:dyDescent="0.15">
      <c r="A31" s="67"/>
      <c r="B31" s="140" t="s">
        <v>89</v>
      </c>
      <c r="C31" s="141"/>
      <c r="D31" s="141"/>
      <c r="E31" s="141"/>
      <c r="F31" s="141"/>
      <c r="G31" s="141"/>
      <c r="H31" s="141"/>
      <c r="I31" s="141"/>
      <c r="J31" s="141"/>
    </row>
    <row r="32" spans="1:14" ht="17.25" customHeight="1" x14ac:dyDescent="0.15">
      <c r="A32" s="15"/>
      <c r="B32" s="138" t="s">
        <v>37</v>
      </c>
      <c r="C32" s="139"/>
      <c r="D32" s="139"/>
      <c r="E32" s="139"/>
      <c r="F32" s="139"/>
      <c r="G32" s="139"/>
      <c r="H32" s="139"/>
      <c r="I32" s="139"/>
      <c r="J32" s="139"/>
    </row>
    <row r="33" spans="1:10" ht="18" customHeight="1" x14ac:dyDescent="0.15">
      <c r="A33" s="72"/>
      <c r="B33" s="136" t="s">
        <v>70</v>
      </c>
      <c r="C33" s="137"/>
      <c r="D33" s="137"/>
      <c r="E33" s="137"/>
      <c r="F33" s="137"/>
      <c r="G33" s="137"/>
      <c r="H33" s="137"/>
      <c r="I33" s="137"/>
      <c r="J33" s="137"/>
    </row>
    <row r="34" spans="1:10" ht="17.25" customHeight="1" x14ac:dyDescent="0.15">
      <c r="A34" s="15"/>
      <c r="B34" s="136" t="s">
        <v>71</v>
      </c>
      <c r="C34" s="137"/>
      <c r="D34" s="137"/>
      <c r="E34" s="137"/>
      <c r="F34" s="137"/>
      <c r="G34" s="137"/>
      <c r="H34" s="137"/>
      <c r="I34" s="137"/>
      <c r="J34" s="137"/>
    </row>
  </sheetData>
  <sheetProtection algorithmName="SHA-512" hashValue="VWxW18XUigtZY8ePSavUUE/33M/+Di7t+scB+apMoGo/JJTW/QcvPmlBLIJ95YsbaFwL7jBg47o195afxGlffw==" saltValue="NHOsa1NmSwX23Bp1t2NYpQ==" spinCount="100000" sheet="1" objects="1" scenarios="1"/>
  <mergeCells count="38"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</mergeCells>
  <phoneticPr fontId="2"/>
  <hyperlinks>
    <hyperlink ref="H10" r:id="rId1" xr:uid="{00000000-0004-0000-0000-000000000000}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zoomScale="75" zoomScaleNormal="75" workbookViewId="0">
      <selection activeCell="R17" sqref="R17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125" style="1" customWidth="1"/>
    <col min="12" max="12" width="0.625" style="1" customWidth="1"/>
    <col min="13" max="16384" width="9" style="1"/>
  </cols>
  <sheetData>
    <row r="1" spans="1:25" ht="26.25" customHeight="1" x14ac:dyDescent="0.15">
      <c r="A1" s="35"/>
      <c r="B1" s="147" t="s">
        <v>88</v>
      </c>
      <c r="C1" s="147"/>
      <c r="D1" s="147"/>
      <c r="E1" s="147"/>
      <c r="F1" s="147"/>
      <c r="G1" s="147"/>
      <c r="H1" s="147"/>
      <c r="I1" s="147"/>
      <c r="J1" s="147"/>
    </row>
    <row r="2" spans="1:25" ht="19.5" customHeight="1" x14ac:dyDescent="0.15">
      <c r="A2" s="35"/>
      <c r="B2" s="155" t="s">
        <v>54</v>
      </c>
      <c r="C2" s="155"/>
      <c r="D2" s="155"/>
      <c r="E2" s="155"/>
      <c r="F2" s="155"/>
      <c r="G2" s="155"/>
      <c r="H2" s="155"/>
      <c r="I2" s="155"/>
      <c r="J2" s="155"/>
    </row>
    <row r="3" spans="1:25" ht="18" customHeight="1" x14ac:dyDescent="0.25">
      <c r="A3" s="35"/>
      <c r="B3" s="148" t="s">
        <v>2</v>
      </c>
      <c r="C3" s="149"/>
      <c r="D3" s="149"/>
      <c r="E3" s="149"/>
      <c r="F3" s="149"/>
      <c r="G3" s="149"/>
      <c r="H3" s="149"/>
      <c r="I3" s="149"/>
      <c r="J3" s="149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50" t="s">
        <v>25</v>
      </c>
      <c r="C5" s="48" t="s">
        <v>30</v>
      </c>
      <c r="D5" s="45" t="s">
        <v>80</v>
      </c>
      <c r="E5" s="49" t="s">
        <v>22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51"/>
      <c r="C6" s="97"/>
      <c r="D6" s="98"/>
      <c r="E6" s="99"/>
      <c r="F6" s="90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26</v>
      </c>
      <c r="C7" s="156"/>
      <c r="D7" s="157"/>
      <c r="E7" s="157"/>
      <c r="F7" s="158"/>
      <c r="G7" s="159"/>
      <c r="H7" s="50" t="s">
        <v>31</v>
      </c>
      <c r="I7" s="91" t="s">
        <v>81</v>
      </c>
      <c r="J7" s="85"/>
      <c r="K7" s="2"/>
      <c r="L7" s="2"/>
    </row>
    <row r="8" spans="1:25" ht="30" customHeight="1" x14ac:dyDescent="0.15">
      <c r="A8" s="35"/>
      <c r="B8" s="47" t="s">
        <v>0</v>
      </c>
      <c r="C8" s="102"/>
      <c r="D8" s="100"/>
      <c r="E8" s="100"/>
      <c r="F8" s="100"/>
      <c r="G8" s="100"/>
      <c r="H8" s="103"/>
      <c r="I8" s="103"/>
      <c r="J8" s="104"/>
      <c r="K8" s="2"/>
      <c r="L8" s="2"/>
    </row>
    <row r="9" spans="1:25" ht="26.25" customHeight="1" x14ac:dyDescent="0.15">
      <c r="A9" s="35"/>
      <c r="B9" s="47" t="s">
        <v>23</v>
      </c>
      <c r="C9" s="152" t="s">
        <v>40</v>
      </c>
      <c r="D9" s="153"/>
      <c r="E9" s="153"/>
      <c r="F9" s="153"/>
      <c r="G9" s="153"/>
      <c r="H9" s="153"/>
      <c r="I9" s="153"/>
      <c r="J9" s="154"/>
      <c r="K9" s="2"/>
    </row>
    <row r="10" spans="1:25" ht="26.25" customHeight="1" x14ac:dyDescent="0.15">
      <c r="A10" s="35"/>
      <c r="B10" s="160" t="s">
        <v>27</v>
      </c>
      <c r="C10" s="163" t="s">
        <v>82</v>
      </c>
      <c r="D10" s="164"/>
      <c r="E10" s="164"/>
      <c r="F10" s="164"/>
      <c r="G10" s="51" t="s">
        <v>83</v>
      </c>
      <c r="H10" s="142" t="s">
        <v>92</v>
      </c>
      <c r="I10" s="143"/>
      <c r="J10" s="144"/>
      <c r="K10" s="2"/>
    </row>
    <row r="11" spans="1:25" ht="26.25" customHeight="1" x14ac:dyDescent="0.15">
      <c r="A11" s="35"/>
      <c r="B11" s="161"/>
      <c r="C11" s="57" t="s">
        <v>55</v>
      </c>
      <c r="D11" s="58" t="s">
        <v>84</v>
      </c>
      <c r="E11" s="52"/>
      <c r="F11" s="42"/>
      <c r="G11" s="56" t="s">
        <v>56</v>
      </c>
      <c r="H11" s="92" t="s">
        <v>85</v>
      </c>
      <c r="I11" s="43"/>
      <c r="J11" s="44"/>
      <c r="K11" s="2"/>
    </row>
    <row r="12" spans="1:25" ht="22.5" customHeight="1" x14ac:dyDescent="0.15">
      <c r="A12" s="35"/>
      <c r="B12" s="161"/>
      <c r="C12" s="145" t="s">
        <v>57</v>
      </c>
      <c r="D12" s="93" t="s">
        <v>86</v>
      </c>
      <c r="E12" s="60"/>
      <c r="F12" s="60"/>
      <c r="G12" s="60"/>
      <c r="H12" s="60"/>
      <c r="I12" s="60"/>
      <c r="J12" s="86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62"/>
      <c r="C13" s="146"/>
      <c r="D13" s="61" t="s">
        <v>87</v>
      </c>
      <c r="E13" s="62"/>
      <c r="F13" s="62"/>
      <c r="G13" s="62"/>
      <c r="H13" s="62"/>
      <c r="I13" s="62"/>
      <c r="J13" s="87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5" t="s">
        <v>28</v>
      </c>
      <c r="C14" s="167" t="s">
        <v>32</v>
      </c>
      <c r="D14" s="13" t="s">
        <v>30</v>
      </c>
      <c r="E14" s="13" t="s">
        <v>21</v>
      </c>
      <c r="F14" s="13" t="s">
        <v>22</v>
      </c>
      <c r="G14" s="169" t="s">
        <v>33</v>
      </c>
      <c r="H14" s="13" t="s">
        <v>30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6"/>
      <c r="C15" s="168"/>
      <c r="D15" s="82">
        <v>2019</v>
      </c>
      <c r="E15" s="83">
        <v>10</v>
      </c>
      <c r="F15" s="83">
        <v>1</v>
      </c>
      <c r="G15" s="170"/>
      <c r="H15" s="82">
        <v>2019</v>
      </c>
      <c r="I15" s="82">
        <v>10</v>
      </c>
      <c r="J15" s="84">
        <v>30</v>
      </c>
      <c r="K15" s="80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71" t="s">
        <v>1</v>
      </c>
      <c r="C17" s="172"/>
      <c r="D17" s="172"/>
      <c r="E17" s="172"/>
      <c r="F17" s="173"/>
      <c r="G17" s="54" t="s">
        <v>24</v>
      </c>
      <c r="H17" s="107" t="s">
        <v>74</v>
      </c>
      <c r="I17" s="108"/>
      <c r="J17" s="54" t="s">
        <v>73</v>
      </c>
    </row>
    <row r="18" spans="1:14" ht="23.25" customHeight="1" x14ac:dyDescent="0.15">
      <c r="A18" s="35"/>
      <c r="B18" s="118" t="s">
        <v>61</v>
      </c>
      <c r="C18" s="119"/>
      <c r="D18" s="177" t="s">
        <v>34</v>
      </c>
      <c r="E18" s="178"/>
      <c r="F18" s="179"/>
      <c r="G18" s="174">
        <v>1</v>
      </c>
      <c r="H18" s="115">
        <f>IF(D15="","",DATEDIF(DATE(D15,E15,F15),DATE(H15,I15,J15)+1,"M"))</f>
        <v>0</v>
      </c>
      <c r="I18" s="112">
        <f>IF(D15="","",DATEDIF(DATE(D15,E15,F15),DATE(H15,I15,J15)+1,"MD"))</f>
        <v>30</v>
      </c>
      <c r="J18" s="109">
        <f>IF(G18="","",SUM(L18:L27))</f>
        <v>3355.0000000000005</v>
      </c>
      <c r="K18" s="130">
        <f>DATEDIF(DATE(D15,E15,F15),DATE(H15,I15,J15)+1,"D")</f>
        <v>30</v>
      </c>
      <c r="L18" s="129">
        <f>IF(G18="","",IF(H18=0,Introduction!B20*G18*1.1,(Introduction!D20*K18+2000)*G18*1.1))</f>
        <v>3355.0000000000005</v>
      </c>
    </row>
    <row r="19" spans="1:14" ht="23.25" customHeight="1" x14ac:dyDescent="0.15">
      <c r="A19" s="35"/>
      <c r="B19" s="120"/>
      <c r="C19" s="121"/>
      <c r="D19" s="123" t="s">
        <v>18</v>
      </c>
      <c r="E19" s="124"/>
      <c r="F19" s="125"/>
      <c r="G19" s="175"/>
      <c r="H19" s="116"/>
      <c r="I19" s="113"/>
      <c r="J19" s="110"/>
      <c r="K19" s="130"/>
      <c r="L19" s="129"/>
    </row>
    <row r="20" spans="1:14" ht="22.5" customHeight="1" x14ac:dyDescent="0.15">
      <c r="A20" s="35"/>
      <c r="B20" s="122"/>
      <c r="C20" s="121"/>
      <c r="D20" s="126" t="s">
        <v>11</v>
      </c>
      <c r="E20" s="127"/>
      <c r="F20" s="128"/>
      <c r="G20" s="176"/>
      <c r="H20" s="116"/>
      <c r="I20" s="113"/>
      <c r="J20" s="110"/>
      <c r="K20" s="130"/>
      <c r="L20" s="129"/>
    </row>
    <row r="21" spans="1:14" ht="21.75" customHeight="1" x14ac:dyDescent="0.15">
      <c r="A21" s="35"/>
      <c r="B21" s="122"/>
      <c r="C21" s="121"/>
      <c r="D21" s="123" t="s">
        <v>35</v>
      </c>
      <c r="E21" s="124"/>
      <c r="F21" s="125"/>
      <c r="G21" s="176"/>
      <c r="H21" s="116"/>
      <c r="I21" s="113"/>
      <c r="J21" s="110"/>
      <c r="K21" s="130"/>
      <c r="L21" s="129"/>
    </row>
    <row r="22" spans="1:14" ht="21.75" customHeight="1" x14ac:dyDescent="0.15">
      <c r="A22" s="35"/>
      <c r="B22" s="122"/>
      <c r="C22" s="121"/>
      <c r="D22" s="123" t="s">
        <v>14</v>
      </c>
      <c r="E22" s="124"/>
      <c r="F22" s="125"/>
      <c r="G22" s="176"/>
      <c r="H22" s="116"/>
      <c r="I22" s="113"/>
      <c r="J22" s="110"/>
      <c r="K22" s="130"/>
      <c r="L22" s="129"/>
    </row>
    <row r="23" spans="1:14" ht="22.5" customHeight="1" thickBot="1" x14ac:dyDescent="0.2">
      <c r="A23" s="35"/>
      <c r="B23" s="122"/>
      <c r="C23" s="121"/>
      <c r="D23" s="123" t="s">
        <v>12</v>
      </c>
      <c r="E23" s="124"/>
      <c r="F23" s="125"/>
      <c r="G23" s="176"/>
      <c r="H23" s="116"/>
      <c r="I23" s="113"/>
      <c r="J23" s="110"/>
      <c r="K23" s="130"/>
      <c r="L23" s="129"/>
    </row>
    <row r="24" spans="1:14" ht="21.75" customHeight="1" x14ac:dyDescent="0.15">
      <c r="A24" s="35"/>
      <c r="B24" s="183" t="s">
        <v>79</v>
      </c>
      <c r="C24" s="184"/>
      <c r="D24" s="180" t="s">
        <v>18</v>
      </c>
      <c r="E24" s="181"/>
      <c r="F24" s="182"/>
      <c r="G24" s="94"/>
      <c r="H24" s="116"/>
      <c r="I24" s="113"/>
      <c r="J24" s="110"/>
      <c r="K24" s="130"/>
      <c r="L24" s="81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5"/>
      <c r="C25" s="186"/>
      <c r="D25" s="123" t="s">
        <v>11</v>
      </c>
      <c r="E25" s="124"/>
      <c r="F25" s="124"/>
      <c r="G25" s="95"/>
      <c r="H25" s="116"/>
      <c r="I25" s="113"/>
      <c r="J25" s="110"/>
      <c r="K25" s="130"/>
      <c r="L25" s="81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5"/>
      <c r="C26" s="186"/>
      <c r="D26" s="131" t="s">
        <v>14</v>
      </c>
      <c r="E26" s="132"/>
      <c r="F26" s="133"/>
      <c r="G26" s="95"/>
      <c r="H26" s="116"/>
      <c r="I26" s="113"/>
      <c r="J26" s="110"/>
      <c r="K26" s="130"/>
      <c r="L26" s="81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7"/>
      <c r="C27" s="188"/>
      <c r="D27" s="134" t="s">
        <v>12</v>
      </c>
      <c r="E27" s="135"/>
      <c r="F27" s="135"/>
      <c r="G27" s="96"/>
      <c r="H27" s="117"/>
      <c r="I27" s="114"/>
      <c r="J27" s="111"/>
      <c r="K27" s="130"/>
      <c r="L27" s="81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36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8" t="s">
        <v>42</v>
      </c>
      <c r="C30" s="139"/>
      <c r="D30" s="139"/>
      <c r="E30" s="139"/>
      <c r="F30" s="139"/>
      <c r="G30" s="139"/>
      <c r="H30" s="139"/>
      <c r="I30" s="139"/>
      <c r="J30" s="139"/>
      <c r="L30"/>
      <c r="M30"/>
      <c r="N30"/>
    </row>
    <row r="31" spans="1:14" ht="17.25" customHeight="1" x14ac:dyDescent="0.15">
      <c r="A31" s="67"/>
      <c r="B31" s="140" t="s">
        <v>89</v>
      </c>
      <c r="C31" s="141"/>
      <c r="D31" s="141"/>
      <c r="E31" s="141"/>
      <c r="F31" s="141"/>
      <c r="G31" s="141"/>
      <c r="H31" s="141"/>
      <c r="I31" s="141"/>
      <c r="J31" s="141"/>
    </row>
    <row r="32" spans="1:14" ht="17.25" customHeight="1" x14ac:dyDescent="0.15">
      <c r="A32" s="15"/>
      <c r="B32" s="138" t="s">
        <v>37</v>
      </c>
      <c r="C32" s="139"/>
      <c r="D32" s="139"/>
      <c r="E32" s="139"/>
      <c r="F32" s="139"/>
      <c r="G32" s="139"/>
      <c r="H32" s="139"/>
      <c r="I32" s="139"/>
      <c r="J32" s="139"/>
    </row>
    <row r="33" spans="1:10" ht="18" customHeight="1" x14ac:dyDescent="0.15">
      <c r="A33" s="72"/>
      <c r="B33" s="136" t="s">
        <v>70</v>
      </c>
      <c r="C33" s="137"/>
      <c r="D33" s="137"/>
      <c r="E33" s="137"/>
      <c r="F33" s="137"/>
      <c r="G33" s="137"/>
      <c r="H33" s="137"/>
      <c r="I33" s="137"/>
      <c r="J33" s="137"/>
    </row>
    <row r="34" spans="1:10" ht="17.25" customHeight="1" x14ac:dyDescent="0.15">
      <c r="A34" s="15"/>
      <c r="B34" s="136" t="s">
        <v>71</v>
      </c>
      <c r="C34" s="137"/>
      <c r="D34" s="137"/>
      <c r="E34" s="137"/>
      <c r="F34" s="137"/>
      <c r="G34" s="137"/>
      <c r="H34" s="137"/>
      <c r="I34" s="137"/>
      <c r="J34" s="137"/>
    </row>
  </sheetData>
  <sheetProtection algorithmName="SHA-512" hashValue="c5rpz0IYhRqMz+6OkWBRyX9BFn6914qnfEAk+Jd48rzyIkN6/4JczLGsamiwSNTbGBLKnP/h8QWmehcoEC80Iw==" saltValue="gPzNvm+sIeyjaDN06Kql0Q==" spinCount="100000" sheet="1" objects="1" scenarios="1"/>
  <mergeCells count="38">
    <mergeCell ref="C9:J9"/>
    <mergeCell ref="B1:J1"/>
    <mergeCell ref="B2:J2"/>
    <mergeCell ref="B3:J3"/>
    <mergeCell ref="B5:B6"/>
    <mergeCell ref="C7:G7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J18:J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30:J30"/>
    <mergeCell ref="B31:J31"/>
    <mergeCell ref="B32:J32"/>
    <mergeCell ref="B33:J33"/>
    <mergeCell ref="B34:J34"/>
  </mergeCells>
  <phoneticPr fontId="2"/>
  <hyperlinks>
    <hyperlink ref="H10" r:id="rId1" xr:uid="{00000000-0004-0000-0100-000000000000}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3"/>
  <sheetViews>
    <sheetView workbookViewId="0">
      <selection activeCell="D22" sqref="D22:E22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">
      <c r="A2" s="18"/>
      <c r="B2" s="18"/>
      <c r="C2" s="18" t="s">
        <v>58</v>
      </c>
      <c r="D2" s="18"/>
      <c r="E2" s="18"/>
      <c r="F2" s="18"/>
      <c r="G2" s="18"/>
    </row>
    <row r="3" spans="1:9" ht="9.75" customHeight="1" x14ac:dyDescent="0.2"/>
    <row r="4" spans="1:9" ht="17.100000000000001" customHeight="1" x14ac:dyDescent="0.25">
      <c r="A4" s="65" t="s">
        <v>45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193" t="s">
        <v>46</v>
      </c>
      <c r="C5" s="193"/>
      <c r="D5" s="193" t="s">
        <v>47</v>
      </c>
      <c r="E5" s="193"/>
      <c r="F5" s="193" t="s">
        <v>9</v>
      </c>
      <c r="G5" s="193"/>
    </row>
    <row r="6" spans="1:9" ht="17.100000000000001" customHeight="1" x14ac:dyDescent="0.2">
      <c r="A6" s="21" t="s">
        <v>10</v>
      </c>
      <c r="B6" s="193" t="s">
        <v>38</v>
      </c>
      <c r="C6" s="193"/>
      <c r="D6" s="202" t="s">
        <v>48</v>
      </c>
      <c r="E6" s="203"/>
      <c r="F6" s="193">
        <v>1</v>
      </c>
      <c r="G6" s="193"/>
    </row>
    <row r="7" spans="1:9" ht="17.100000000000001" customHeight="1" x14ac:dyDescent="0.2">
      <c r="A7" s="24" t="s">
        <v>18</v>
      </c>
      <c r="B7" s="193" t="s">
        <v>19</v>
      </c>
      <c r="C7" s="193"/>
      <c r="D7" s="194" t="s">
        <v>53</v>
      </c>
      <c r="E7" s="195"/>
      <c r="F7" s="193">
        <v>1</v>
      </c>
      <c r="G7" s="193"/>
    </row>
    <row r="8" spans="1:9" ht="17.100000000000001" customHeight="1" x14ac:dyDescent="0.2">
      <c r="A8" s="24" t="s">
        <v>11</v>
      </c>
      <c r="B8" s="196" t="s">
        <v>41</v>
      </c>
      <c r="C8" s="196"/>
      <c r="D8" s="197" t="s">
        <v>49</v>
      </c>
      <c r="E8" s="198"/>
      <c r="F8" s="193">
        <v>1</v>
      </c>
      <c r="G8" s="193"/>
    </row>
    <row r="9" spans="1:9" ht="17.100000000000001" customHeight="1" x14ac:dyDescent="0.2">
      <c r="A9" s="21" t="s">
        <v>15</v>
      </c>
      <c r="B9" s="193" t="s">
        <v>16</v>
      </c>
      <c r="C9" s="193"/>
      <c r="D9" s="194" t="s">
        <v>52</v>
      </c>
      <c r="E9" s="195"/>
      <c r="F9" s="193">
        <v>1</v>
      </c>
      <c r="G9" s="193"/>
    </row>
    <row r="10" spans="1:9" ht="17.100000000000001" customHeight="1" x14ac:dyDescent="0.2">
      <c r="A10" s="21" t="s">
        <v>14</v>
      </c>
      <c r="B10" s="193" t="s">
        <v>13</v>
      </c>
      <c r="C10" s="193"/>
      <c r="D10" s="202" t="s">
        <v>51</v>
      </c>
      <c r="E10" s="203"/>
      <c r="F10" s="193">
        <v>1</v>
      </c>
      <c r="G10" s="193"/>
    </row>
    <row r="11" spans="1:9" ht="17.100000000000001" customHeight="1" x14ac:dyDescent="0.2">
      <c r="A11" s="24" t="s">
        <v>12</v>
      </c>
      <c r="B11" s="196" t="s">
        <v>13</v>
      </c>
      <c r="C11" s="196"/>
      <c r="D11" s="197" t="s">
        <v>50</v>
      </c>
      <c r="E11" s="198"/>
      <c r="F11" s="193">
        <v>1</v>
      </c>
      <c r="G11" s="193"/>
    </row>
    <row r="12" spans="1:9" ht="17.100000000000001" customHeight="1" x14ac:dyDescent="0.25">
      <c r="A12" s="73" t="s">
        <v>17</v>
      </c>
      <c r="B12" s="23"/>
      <c r="C12" s="23"/>
      <c r="D12" s="23"/>
      <c r="E12" s="23"/>
      <c r="F12" s="23"/>
      <c r="G12" s="22"/>
    </row>
    <row r="13" spans="1:9" ht="17.100000000000001" customHeight="1" x14ac:dyDescent="0.2">
      <c r="A13" s="24" t="s">
        <v>18</v>
      </c>
      <c r="B13" s="193" t="s">
        <v>19</v>
      </c>
      <c r="C13" s="193"/>
      <c r="D13" s="193" t="s">
        <v>53</v>
      </c>
      <c r="E13" s="193"/>
      <c r="F13" s="193">
        <v>1</v>
      </c>
      <c r="G13" s="193"/>
    </row>
    <row r="14" spans="1:9" ht="17.100000000000001" customHeight="1" x14ac:dyDescent="0.2">
      <c r="A14" s="24" t="s">
        <v>62</v>
      </c>
      <c r="B14" s="196" t="s">
        <v>63</v>
      </c>
      <c r="C14" s="196"/>
      <c r="D14" s="196" t="s">
        <v>64</v>
      </c>
      <c r="E14" s="196"/>
      <c r="F14" s="193">
        <v>1</v>
      </c>
      <c r="G14" s="193"/>
    </row>
    <row r="15" spans="1:9" ht="17.100000000000001" customHeight="1" x14ac:dyDescent="0.2">
      <c r="A15" s="21" t="s">
        <v>65</v>
      </c>
      <c r="B15" s="193" t="s">
        <v>66</v>
      </c>
      <c r="C15" s="193"/>
      <c r="D15" s="193" t="s">
        <v>67</v>
      </c>
      <c r="E15" s="193"/>
      <c r="F15" s="193">
        <v>1</v>
      </c>
      <c r="G15" s="193"/>
    </row>
    <row r="16" spans="1:9" ht="17.100000000000001" customHeight="1" x14ac:dyDescent="0.2">
      <c r="A16" s="24" t="s">
        <v>68</v>
      </c>
      <c r="B16" s="196" t="s">
        <v>66</v>
      </c>
      <c r="C16" s="196"/>
      <c r="D16" s="196" t="s">
        <v>69</v>
      </c>
      <c r="E16" s="196"/>
      <c r="F16" s="193">
        <v>1</v>
      </c>
      <c r="G16" s="193"/>
    </row>
    <row r="17" spans="1:5" ht="6.75" customHeight="1" x14ac:dyDescent="0.2"/>
    <row r="18" spans="1:5" s="25" customFormat="1" ht="17.100000000000001" customHeight="1" x14ac:dyDescent="0.25">
      <c r="A18" s="64" t="s">
        <v>44</v>
      </c>
    </row>
    <row r="19" spans="1:5" s="25" customFormat="1" ht="30.75" customHeight="1" x14ac:dyDescent="0.25">
      <c r="A19" s="89"/>
      <c r="B19" s="201" t="s">
        <v>78</v>
      </c>
      <c r="C19" s="201"/>
      <c r="D19" s="199" t="s">
        <v>72</v>
      </c>
      <c r="E19" s="200"/>
    </row>
    <row r="20" spans="1:5" s="27" customFormat="1" ht="17.100000000000001" customHeight="1" x14ac:dyDescent="0.2">
      <c r="A20" s="74" t="s">
        <v>61</v>
      </c>
      <c r="B20" s="207">
        <v>3050</v>
      </c>
      <c r="C20" s="208"/>
      <c r="D20" s="189">
        <v>35</v>
      </c>
      <c r="E20" s="189"/>
    </row>
    <row r="21" spans="1:5" s="27" customFormat="1" ht="17.100000000000001" customHeight="1" x14ac:dyDescent="0.25">
      <c r="A21" s="78" t="s">
        <v>17</v>
      </c>
      <c r="B21" s="79"/>
      <c r="C21" s="79"/>
      <c r="D21" s="88"/>
    </row>
    <row r="22" spans="1:5" s="27" customFormat="1" ht="17.100000000000001" customHeight="1" x14ac:dyDescent="0.2">
      <c r="A22" s="77" t="s">
        <v>75</v>
      </c>
      <c r="B22" s="207">
        <f>D22*30</f>
        <v>210</v>
      </c>
      <c r="C22" s="208"/>
      <c r="D22" s="189">
        <v>7</v>
      </c>
      <c r="E22" s="189"/>
    </row>
    <row r="23" spans="1:5" s="27" customFormat="1" ht="17.100000000000001" customHeight="1" x14ac:dyDescent="0.2">
      <c r="A23" s="77" t="s">
        <v>76</v>
      </c>
      <c r="B23" s="190">
        <f>D23*30</f>
        <v>150</v>
      </c>
      <c r="C23" s="191"/>
      <c r="D23" s="192">
        <v>5</v>
      </c>
      <c r="E23" s="192"/>
    </row>
    <row r="24" spans="1:5" s="27" customFormat="1" ht="17.100000000000001" customHeight="1" x14ac:dyDescent="0.2">
      <c r="A24" s="77" t="s">
        <v>77</v>
      </c>
      <c r="B24" s="190">
        <f>D24*30</f>
        <v>210</v>
      </c>
      <c r="C24" s="191"/>
      <c r="D24" s="189">
        <v>7</v>
      </c>
      <c r="E24" s="189"/>
    </row>
    <row r="25" spans="1:5" s="27" customFormat="1" ht="17.100000000000001" customHeight="1" x14ac:dyDescent="0.2">
      <c r="A25" s="77" t="s">
        <v>12</v>
      </c>
      <c r="B25" s="190">
        <f>D25*30</f>
        <v>60</v>
      </c>
      <c r="C25" s="191"/>
      <c r="D25" s="192">
        <v>2</v>
      </c>
      <c r="E25" s="192"/>
    </row>
    <row r="26" spans="1:5" s="27" customFormat="1" ht="17.100000000000001" customHeight="1" x14ac:dyDescent="0.25">
      <c r="A26" s="75" t="s">
        <v>43</v>
      </c>
      <c r="B26" s="76"/>
      <c r="C26" s="76"/>
    </row>
    <row r="27" spans="1:5" s="27" customFormat="1" ht="6" customHeight="1" x14ac:dyDescent="0.2"/>
    <row r="28" spans="1:5" ht="15.75" customHeight="1" x14ac:dyDescent="0.2">
      <c r="A28" s="63"/>
    </row>
    <row r="29" spans="1:5" ht="15.75" customHeight="1" x14ac:dyDescent="0.2">
      <c r="A29" s="66" t="s">
        <v>90</v>
      </c>
    </row>
    <row r="30" spans="1:5" ht="15.75" customHeight="1" x14ac:dyDescent="0.2">
      <c r="A30" s="17" t="s">
        <v>91</v>
      </c>
    </row>
    <row r="31" spans="1:5" ht="15.75" customHeight="1" x14ac:dyDescent="0.2">
      <c r="A31" s="106" t="s">
        <v>92</v>
      </c>
      <c r="E31" s="105"/>
    </row>
    <row r="32" spans="1:5" ht="17.100000000000001" customHeight="1" thickBot="1" x14ac:dyDescent="0.25"/>
    <row r="33" spans="1:14" ht="17.100000000000001" customHeight="1" x14ac:dyDescent="0.3">
      <c r="A33" s="204" t="s">
        <v>39</v>
      </c>
      <c r="B33" s="205"/>
      <c r="C33" s="205"/>
      <c r="D33" s="205"/>
      <c r="E33" s="205"/>
      <c r="F33" s="205"/>
      <c r="G33" s="206"/>
      <c r="H33" s="32"/>
      <c r="I33" s="32"/>
      <c r="J33" s="32"/>
      <c r="K33" s="32"/>
      <c r="L33" s="32"/>
      <c r="M33" s="32"/>
      <c r="N33" s="32"/>
    </row>
    <row r="34" spans="1:14" ht="17.100000000000001" customHeight="1" x14ac:dyDescent="0.2">
      <c r="A34" s="29" t="s">
        <v>3</v>
      </c>
      <c r="B34" s="12"/>
      <c r="C34" s="12" t="s">
        <v>4</v>
      </c>
      <c r="E34" s="12" t="s">
        <v>5</v>
      </c>
      <c r="G34" s="68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9" t="s">
        <v>6</v>
      </c>
      <c r="B35" s="12"/>
      <c r="C35" s="12"/>
      <c r="D35" s="70" t="s">
        <v>59</v>
      </c>
      <c r="E35" s="12"/>
      <c r="F35" s="12"/>
      <c r="G35" s="68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30" t="s">
        <v>20</v>
      </c>
      <c r="B36" s="31"/>
      <c r="C36" s="31"/>
      <c r="D36" s="31"/>
      <c r="E36" s="31"/>
      <c r="F36" s="31"/>
      <c r="G36" s="69"/>
      <c r="H36" s="31"/>
      <c r="I36" s="31"/>
      <c r="J36" s="31"/>
      <c r="K36" s="31"/>
      <c r="L36" s="31"/>
      <c r="M36" s="31"/>
      <c r="N36" s="31"/>
    </row>
    <row r="37" spans="1:14" ht="17.100000000000001" customHeight="1" thickBot="1" x14ac:dyDescent="0.25">
      <c r="A37" s="71" t="s">
        <v>60</v>
      </c>
      <c r="B37" s="33"/>
      <c r="C37" s="33"/>
      <c r="D37" s="33"/>
      <c r="E37" s="33"/>
      <c r="F37" s="33"/>
      <c r="G37" s="34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6"/>
      <c r="B44" s="27"/>
      <c r="C44" s="27"/>
      <c r="D44" s="27"/>
    </row>
    <row r="45" spans="1:14" ht="17.100000000000001" customHeight="1" x14ac:dyDescent="0.2">
      <c r="A45" s="26"/>
      <c r="B45" s="27"/>
      <c r="C45" s="27"/>
      <c r="D45" s="27"/>
    </row>
    <row r="46" spans="1:14" ht="17.100000000000001" customHeight="1" x14ac:dyDescent="0.2">
      <c r="A46" s="26"/>
      <c r="B46" s="27"/>
      <c r="C46" s="27"/>
      <c r="D46" s="27"/>
    </row>
    <row r="47" spans="1:14" ht="17.100000000000001" customHeight="1" x14ac:dyDescent="0.2">
      <c r="A47" s="26"/>
      <c r="B47" s="27"/>
      <c r="C47" s="27"/>
      <c r="D47" s="27"/>
    </row>
    <row r="48" spans="1:14" ht="17.100000000000001" customHeight="1" x14ac:dyDescent="0.2">
      <c r="A48" s="26"/>
      <c r="B48" s="27"/>
      <c r="C48" s="27"/>
      <c r="D48" s="27"/>
    </row>
    <row r="49" spans="1:4" ht="17.100000000000001" customHeight="1" x14ac:dyDescent="0.2">
      <c r="A49" s="26"/>
      <c r="B49" s="27"/>
      <c r="C49" s="27"/>
      <c r="D49" s="27"/>
    </row>
    <row r="50" spans="1:4" ht="17.100000000000001" customHeight="1" x14ac:dyDescent="0.2">
      <c r="A50" s="26"/>
      <c r="B50" s="27"/>
      <c r="C50" s="27"/>
      <c r="D50" s="27"/>
    </row>
    <row r="51" spans="1:4" ht="17.100000000000001" customHeight="1" x14ac:dyDescent="0.2">
      <c r="A51" s="26"/>
      <c r="B51" s="27"/>
      <c r="C51" s="27"/>
      <c r="D51" s="27"/>
    </row>
    <row r="52" spans="1:4" ht="17.100000000000001" customHeight="1" x14ac:dyDescent="0.2">
      <c r="A52" s="28"/>
      <c r="B52" s="27"/>
      <c r="C52" s="27"/>
      <c r="D52" s="27"/>
    </row>
    <row r="53" spans="1:4" ht="17.100000000000001" customHeight="1" x14ac:dyDescent="0.2">
      <c r="A53" s="25"/>
    </row>
  </sheetData>
  <sheetProtection algorithmName="SHA-512" hashValue="AyYFLRlNNPpfGyajZSEtB+639e7Vz8CoEhJAIBhb/XXbRzErCGBUXahbIZiE8Ayh0kbws+zUPMo5W3i5voY4LQ==" saltValue="ykyAc4OkSiLxAUy8fCCTBg==" spinCount="100000" sheet="1" objects="1" scenarios="1"/>
  <mergeCells count="46">
    <mergeCell ref="A33:G33"/>
    <mergeCell ref="F13:G13"/>
    <mergeCell ref="B16:C16"/>
    <mergeCell ref="D16:E16"/>
    <mergeCell ref="F16:G16"/>
    <mergeCell ref="B15:C15"/>
    <mergeCell ref="B23:C23"/>
    <mergeCell ref="B22:C22"/>
    <mergeCell ref="D20:E20"/>
    <mergeCell ref="B20:C20"/>
    <mergeCell ref="B13:C13"/>
    <mergeCell ref="D13:E13"/>
    <mergeCell ref="D15:E15"/>
    <mergeCell ref="F15:G15"/>
    <mergeCell ref="B14:C14"/>
    <mergeCell ref="B24:C24"/>
    <mergeCell ref="F7:G7"/>
    <mergeCell ref="B10:C10"/>
    <mergeCell ref="D10:E10"/>
    <mergeCell ref="F10:G10"/>
    <mergeCell ref="F14:G14"/>
    <mergeCell ref="F11:G11"/>
    <mergeCell ref="F8:G8"/>
    <mergeCell ref="B9:C9"/>
    <mergeCell ref="D9:E9"/>
    <mergeCell ref="F9:G9"/>
    <mergeCell ref="D14:E14"/>
    <mergeCell ref="B5:C5"/>
    <mergeCell ref="D5:E5"/>
    <mergeCell ref="F5:G5"/>
    <mergeCell ref="B6:C6"/>
    <mergeCell ref="D6:E6"/>
    <mergeCell ref="F6:G6"/>
    <mergeCell ref="D24:E24"/>
    <mergeCell ref="B25:C25"/>
    <mergeCell ref="D25:E25"/>
    <mergeCell ref="B7:C7"/>
    <mergeCell ref="D7:E7"/>
    <mergeCell ref="B11:C11"/>
    <mergeCell ref="D11:E11"/>
    <mergeCell ref="D23:E23"/>
    <mergeCell ref="D22:E22"/>
    <mergeCell ref="B8:C8"/>
    <mergeCell ref="D8:E8"/>
    <mergeCell ref="D19:E19"/>
    <mergeCell ref="B19:C19"/>
  </mergeCells>
  <phoneticPr fontId="2"/>
  <hyperlinks>
    <hyperlink ref="A31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目黒　哲</cp:lastModifiedBy>
  <cp:lastPrinted>2019-09-26T10:30:22Z</cp:lastPrinted>
  <dcterms:created xsi:type="dcterms:W3CDTF">2008-11-06T02:16:55Z</dcterms:created>
  <dcterms:modified xsi:type="dcterms:W3CDTF">2021-01-21T07:05:39Z</dcterms:modified>
</cp:coreProperties>
</file>