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900" windowWidth="15300" windowHeight="7605" tabRatio="734"/>
  </bookViews>
  <sheets>
    <sheet name="1　Application Form" sheetId="5" r:id="rId1"/>
    <sheet name="2　Calculation Table" sheetId="9" r:id="rId2"/>
    <sheet name="1 Sample" sheetId="25" r:id="rId3"/>
    <sheet name="大学作業用" sheetId="6" r:id="rId4"/>
    <sheet name="リスト" sheetId="7" r:id="rId5"/>
  </sheets>
  <externalReferences>
    <externalReference r:id="rId6"/>
  </externalReferences>
  <definedNames>
    <definedName name="_xlnm._FilterDatabase" localSheetId="0" hidden="1">'1　Application Form'!$A$4:$N$4</definedName>
    <definedName name="_xlnm._FilterDatabase" localSheetId="2" hidden="1">'1 Sample'!$A$4:$N$4</definedName>
    <definedName name="A" localSheetId="2">#REF!</definedName>
    <definedName name="A">#REF!</definedName>
    <definedName name="_xlnm.Print_Area" localSheetId="0">'1　Application Form'!$A$1:$L$98</definedName>
    <definedName name="_xlnm.Print_Area" localSheetId="2">'1 Sample'!$A$1:$L$97</definedName>
    <definedName name="_xlnm.Print_Area" localSheetId="1">'2　Calculation Table'!$A$1:$P$38</definedName>
    <definedName name="_xlnm.Print_Area" localSheetId="3">大学作業用!$A$1:$CJ$4</definedName>
    <definedName name="_xlnm.Print_Area">#REF!</definedName>
    <definedName name="プログラムコード">リスト!$R$10:$R$12</definedName>
    <definedName name="英語学部">リスト!$B$2:$B$28</definedName>
    <definedName name="英語協定校">リスト!$E$2:$E$63</definedName>
    <definedName name="開始・終了月" localSheetId="2">#REF!</definedName>
    <definedName name="開始・終了月">#REF!</definedName>
    <definedName name="学期">リスト!$H$2:$H$6</definedName>
    <definedName name="学年">リスト!$J$2:$J$13</definedName>
    <definedName name="学部・研究科">リスト!$C$2:$C$28</definedName>
    <definedName name="協定校">リスト!$F$2:$F$63</definedName>
    <definedName name="月">リスト!$N$2:$N$13</definedName>
    <definedName name="国公立設置形態" localSheetId="2">#REF!</definedName>
    <definedName name="国公立設置形態">#REF!</definedName>
    <definedName name="国地域" localSheetId="2">#REF!</definedName>
    <definedName name="国地域">#REF!</definedName>
    <definedName name="支給対象月数" localSheetId="2">#REF!</definedName>
    <definedName name="支給対象月数">#REF!</definedName>
    <definedName name="受給状況">[1]リスト!$X$2:$X$4</definedName>
    <definedName name="申請書・データ提出日" localSheetId="2">#REF!</definedName>
    <definedName name="申請書・データ提出日">#REF!</definedName>
    <definedName name="大学コード" localSheetId="2">#REF!</definedName>
    <definedName name="大学コード">#REF!</definedName>
    <definedName name="日">リスト!$O$2:$O$32</definedName>
    <definedName name="年">リスト!$M$2:$M$13</definedName>
    <definedName name="有無" localSheetId="2">#REF!</definedName>
    <definedName name="有無">#REF!</definedName>
  </definedNames>
  <calcPr calcId="162913" concurrentCalc="0"/>
</workbook>
</file>

<file path=xl/calcChain.xml><?xml version="1.0" encoding="utf-8"?>
<calcChain xmlns="http://schemas.openxmlformats.org/spreadsheetml/2006/main">
  <c r="J23" i="25" l="1"/>
  <c r="D34" i="25"/>
  <c r="J29" i="5"/>
  <c r="BL4" i="6"/>
  <c r="BL3" i="6"/>
  <c r="BG4" i="6"/>
  <c r="BG3" i="6"/>
  <c r="BH4" i="6"/>
  <c r="BH3" i="6"/>
  <c r="BI4" i="6"/>
  <c r="BI3" i="6"/>
  <c r="BJ4" i="6"/>
  <c r="BJ3" i="6"/>
  <c r="BK4" i="6"/>
  <c r="BK3" i="6"/>
  <c r="BF4" i="6"/>
  <c r="BF3" i="6"/>
  <c r="C72" i="25"/>
  <c r="C71" i="25"/>
  <c r="C70" i="25"/>
  <c r="I68" i="25"/>
  <c r="D68" i="25"/>
  <c r="B68" i="25"/>
  <c r="J41" i="25"/>
  <c r="I34" i="25"/>
  <c r="B34" i="25"/>
  <c r="J29" i="25"/>
  <c r="J26" i="25"/>
  <c r="M21" i="25"/>
  <c r="I7" i="25"/>
  <c r="N4" i="6"/>
  <c r="N3" i="6"/>
  <c r="M4" i="6"/>
  <c r="M3" i="6"/>
  <c r="L4" i="6"/>
  <c r="L3" i="6"/>
  <c r="AA4" i="6"/>
  <c r="AA3" i="6"/>
  <c r="BN4" i="6"/>
  <c r="BN3" i="6"/>
  <c r="BO4" i="6"/>
  <c r="BO3" i="6"/>
  <c r="BP4" i="6"/>
  <c r="BP3" i="6"/>
  <c r="BM4" i="6"/>
  <c r="BM3" i="6"/>
  <c r="AF4" i="6"/>
  <c r="AG4" i="6"/>
  <c r="B68" i="5"/>
  <c r="B34" i="5"/>
  <c r="E4" i="9"/>
  <c r="I68" i="5"/>
  <c r="I34" i="5"/>
  <c r="J41" i="5"/>
  <c r="U4" i="6"/>
  <c r="U3" i="6"/>
  <c r="CB4" i="6"/>
  <c r="CB3" i="6"/>
  <c r="CA4" i="6"/>
  <c r="CA3" i="6"/>
  <c r="J26" i="5"/>
  <c r="BE4" i="6"/>
  <c r="BE3" i="6"/>
  <c r="J23" i="5"/>
  <c r="AX4" i="6"/>
  <c r="AX3" i="6"/>
  <c r="C72" i="5"/>
  <c r="C71" i="5"/>
  <c r="CG4" i="6"/>
  <c r="CG3" i="6"/>
  <c r="CJ4" i="6"/>
  <c r="CJ3" i="6"/>
  <c r="CI4" i="6"/>
  <c r="CI3" i="6"/>
  <c r="CH4" i="6"/>
  <c r="CH3" i="6"/>
  <c r="CF4" i="6"/>
  <c r="CF3" i="6"/>
  <c r="CE4" i="6"/>
  <c r="CE3" i="6"/>
  <c r="CD4" i="6"/>
  <c r="CD3" i="6"/>
  <c r="CC4" i="6"/>
  <c r="CC3" i="6"/>
  <c r="BZ4" i="6"/>
  <c r="BZ3" i="6"/>
  <c r="BY4" i="6"/>
  <c r="BY3" i="6"/>
  <c r="BX4" i="6"/>
  <c r="BX3" i="6"/>
  <c r="BW4" i="6"/>
  <c r="BW3" i="6"/>
  <c r="BV4" i="6"/>
  <c r="BV3" i="6"/>
  <c r="BU4" i="6"/>
  <c r="BU3" i="6"/>
  <c r="BT4" i="6"/>
  <c r="BT3" i="6"/>
  <c r="BS4" i="6"/>
  <c r="BS3" i="6"/>
  <c r="BR4" i="6"/>
  <c r="BR3" i="6"/>
  <c r="BQ4" i="6"/>
  <c r="BQ3" i="6"/>
  <c r="BD4" i="6"/>
  <c r="BD3" i="6"/>
  <c r="BC4" i="6"/>
  <c r="BC3" i="6"/>
  <c r="BB4" i="6"/>
  <c r="BB3" i="6"/>
  <c r="BA4" i="6"/>
  <c r="BA3" i="6"/>
  <c r="AZ4" i="6"/>
  <c r="AZ3" i="6"/>
  <c r="AY4" i="6"/>
  <c r="AY3" i="6"/>
  <c r="AW4" i="6"/>
  <c r="AW3" i="6"/>
  <c r="AV4" i="6"/>
  <c r="AV3" i="6"/>
  <c r="AU4" i="6"/>
  <c r="AU3" i="6"/>
  <c r="AT4" i="6"/>
  <c r="AT3" i="6"/>
  <c r="AS4" i="6"/>
  <c r="AS3" i="6"/>
  <c r="AR4" i="6"/>
  <c r="AR3" i="6"/>
  <c r="AQ4" i="6"/>
  <c r="AQ3" i="6"/>
  <c r="AP4" i="6"/>
  <c r="AP3" i="6"/>
  <c r="AO4" i="6"/>
  <c r="AO3" i="6"/>
  <c r="AN4" i="6"/>
  <c r="AN3" i="6"/>
  <c r="AM4" i="6"/>
  <c r="AM3" i="6"/>
  <c r="AL4" i="6"/>
  <c r="AL3" i="6"/>
  <c r="AK4" i="6"/>
  <c r="AK3" i="6"/>
  <c r="AI4" i="6"/>
  <c r="AI3" i="6"/>
  <c r="AH4" i="6"/>
  <c r="AH3" i="6"/>
  <c r="AF3" i="6"/>
  <c r="AE4" i="6"/>
  <c r="AE3" i="6"/>
  <c r="AD4" i="6"/>
  <c r="AD3" i="6"/>
  <c r="AC4" i="6"/>
  <c r="AC3" i="6"/>
  <c r="AB4" i="6"/>
  <c r="AB3" i="6"/>
  <c r="W4" i="6"/>
  <c r="W3" i="6"/>
  <c r="X4" i="6"/>
  <c r="X3" i="6"/>
  <c r="Y4" i="6"/>
  <c r="Y3" i="6"/>
  <c r="Z4" i="6"/>
  <c r="Z3" i="6"/>
  <c r="V4" i="6"/>
  <c r="V3" i="6"/>
  <c r="S4" i="6"/>
  <c r="S3" i="6"/>
  <c r="R4" i="6"/>
  <c r="R3" i="6"/>
  <c r="T4" i="6"/>
  <c r="T3" i="6"/>
  <c r="Q4" i="6"/>
  <c r="Q3" i="6"/>
  <c r="I4" i="6"/>
  <c r="I3" i="6"/>
  <c r="K4" i="6"/>
  <c r="K3" i="6"/>
  <c r="J4" i="6"/>
  <c r="J3" i="6"/>
  <c r="H4" i="6"/>
  <c r="H3" i="6"/>
  <c r="G4" i="6"/>
  <c r="G3" i="6"/>
  <c r="F4" i="6"/>
  <c r="F3" i="6"/>
  <c r="D4" i="6"/>
  <c r="D3" i="6"/>
  <c r="C4" i="6"/>
  <c r="C3" i="6"/>
  <c r="B4" i="6"/>
  <c r="B3" i="6"/>
  <c r="A4" i="6"/>
  <c r="A3" i="6"/>
  <c r="M3" i="9"/>
  <c r="M4" i="9"/>
  <c r="I7" i="5"/>
  <c r="AJ4" i="6"/>
  <c r="AJ3" i="6"/>
  <c r="M21" i="5"/>
  <c r="D34" i="5"/>
  <c r="K21" i="9"/>
  <c r="K17" i="9"/>
  <c r="K18" i="9"/>
  <c r="K19" i="9"/>
  <c r="K20" i="9"/>
  <c r="K22" i="9"/>
  <c r="E3" i="9"/>
  <c r="J22" i="9"/>
  <c r="I22" i="9"/>
  <c r="H22" i="9"/>
  <c r="N21" i="9"/>
  <c r="M21" i="9"/>
  <c r="L21" i="9"/>
  <c r="N20" i="9"/>
  <c r="M20" i="9"/>
  <c r="L20" i="9"/>
  <c r="O20" i="9"/>
  <c r="N19" i="9"/>
  <c r="M19" i="9"/>
  <c r="L19" i="9"/>
  <c r="O19" i="9"/>
  <c r="N18" i="9"/>
  <c r="M18" i="9"/>
  <c r="L18" i="9"/>
  <c r="O18" i="9"/>
  <c r="N17" i="9"/>
  <c r="N22" i="9"/>
  <c r="M26" i="9"/>
  <c r="M17" i="9"/>
  <c r="L17" i="9"/>
  <c r="L22" i="9"/>
  <c r="M24" i="9"/>
  <c r="M22" i="9"/>
  <c r="M25" i="9"/>
  <c r="O17" i="9"/>
  <c r="E4" i="6"/>
  <c r="E3" i="6"/>
  <c r="C70" i="5"/>
  <c r="D68" i="5"/>
  <c r="D37" i="5"/>
  <c r="P4" i="6"/>
  <c r="P3" i="6"/>
  <c r="D37" i="25"/>
  <c r="O21" i="9"/>
  <c r="O22" i="9"/>
  <c r="M27" i="9"/>
  <c r="D36" i="25"/>
  <c r="D36" i="5"/>
  <c r="O4" i="6"/>
  <c r="O3" i="6"/>
</calcChain>
</file>

<file path=xl/sharedStrings.xml><?xml version="1.0" encoding="utf-8"?>
<sst xmlns="http://schemas.openxmlformats.org/spreadsheetml/2006/main" count="785" uniqueCount="582">
  <si>
    <t>ソウル大学校</t>
  </si>
  <si>
    <t>香港大学</t>
  </si>
  <si>
    <t>北京大学</t>
  </si>
  <si>
    <t>国立交通大学</t>
  </si>
  <si>
    <t>法学部</t>
    <phoneticPr fontId="9"/>
  </si>
  <si>
    <t>医学部</t>
    <phoneticPr fontId="9"/>
  </si>
  <si>
    <t>工学部</t>
    <phoneticPr fontId="9"/>
  </si>
  <si>
    <t>文学部</t>
    <phoneticPr fontId="9"/>
  </si>
  <si>
    <t>理学部</t>
    <phoneticPr fontId="9"/>
  </si>
  <si>
    <t>農学部</t>
    <phoneticPr fontId="9"/>
  </si>
  <si>
    <t>経済学部</t>
    <phoneticPr fontId="9"/>
  </si>
  <si>
    <t>教養学部</t>
    <phoneticPr fontId="9"/>
  </si>
  <si>
    <t>教育学部</t>
    <phoneticPr fontId="9"/>
  </si>
  <si>
    <t>薬学部</t>
    <phoneticPr fontId="9"/>
  </si>
  <si>
    <t>人文社会系研究科</t>
    <phoneticPr fontId="9"/>
  </si>
  <si>
    <t>教育学研究科</t>
    <phoneticPr fontId="9"/>
  </si>
  <si>
    <t>法学政治学研究科</t>
    <phoneticPr fontId="9"/>
  </si>
  <si>
    <t>経済学研究科</t>
    <phoneticPr fontId="9"/>
  </si>
  <si>
    <t>総合文化研究科</t>
    <phoneticPr fontId="9"/>
  </si>
  <si>
    <t>理学系研究科</t>
    <phoneticPr fontId="9"/>
  </si>
  <si>
    <t>工学系研究科</t>
    <phoneticPr fontId="9"/>
  </si>
  <si>
    <t>農学生命科学研究科</t>
    <phoneticPr fontId="9"/>
  </si>
  <si>
    <t>医学系研究科</t>
    <phoneticPr fontId="9"/>
  </si>
  <si>
    <t>薬学系研究科</t>
    <phoneticPr fontId="9"/>
  </si>
  <si>
    <t>数理科学研究科</t>
    <phoneticPr fontId="9"/>
  </si>
  <si>
    <t>新領域創成科学研究科</t>
    <phoneticPr fontId="9"/>
  </si>
  <si>
    <t>情報理工学系研究科</t>
    <phoneticPr fontId="9"/>
  </si>
  <si>
    <t>学際情報学府</t>
    <phoneticPr fontId="9"/>
  </si>
  <si>
    <t>公共政策学教育部</t>
    <phoneticPr fontId="9"/>
  </si>
  <si>
    <t>国立台湾大学</t>
  </si>
  <si>
    <t>上海交通大学</t>
  </si>
  <si>
    <t>南開大学</t>
  </si>
  <si>
    <t>高麗大学校</t>
  </si>
  <si>
    <t>浦項工科大学校（POSTECH）</t>
  </si>
  <si>
    <t>延世大学校</t>
  </si>
  <si>
    <t>サンパウロ大学</t>
  </si>
  <si>
    <t>アデレード大学</t>
  </si>
  <si>
    <t>ニューサウスウェールズ大学（UNSW）</t>
  </si>
  <si>
    <t>コペンハーゲン大学</t>
  </si>
  <si>
    <t>EHESS（社会科学高等研究院）</t>
  </si>
  <si>
    <t>ケルン大学</t>
  </si>
  <si>
    <t>ベルリン自由大学</t>
  </si>
  <si>
    <t>ミュンヘン・ルートヴィヒ＝マクシミリアン大学</t>
  </si>
  <si>
    <t>フローニンゲン大学</t>
  </si>
  <si>
    <t>ウプサラ大学</t>
  </si>
  <si>
    <t>スウェーデン王立工科大学（KTH）</t>
  </si>
  <si>
    <t>ストックホルム大学</t>
  </si>
  <si>
    <t>学部・研究科</t>
    <rPh sb="0" eb="2">
      <t>ガクブ</t>
    </rPh>
    <rPh sb="3" eb="6">
      <t>ケンキュウカ</t>
    </rPh>
    <phoneticPr fontId="9"/>
  </si>
  <si>
    <t>【学部】</t>
    <rPh sb="1" eb="3">
      <t>ガクブ</t>
    </rPh>
    <phoneticPr fontId="9"/>
  </si>
  <si>
    <t>【研究科】</t>
    <rPh sb="1" eb="4">
      <t>ケンキュウカ</t>
    </rPh>
    <phoneticPr fontId="9"/>
  </si>
  <si>
    <t>National Chiao Tung University</t>
    <phoneticPr fontId="9"/>
  </si>
  <si>
    <t>Shanghai Jiao Tong University</t>
  </si>
  <si>
    <t>Tsinghua University</t>
  </si>
  <si>
    <t>Nankai University</t>
  </si>
  <si>
    <t>Peking University</t>
  </si>
  <si>
    <t>The University of Hong Kong</t>
  </si>
  <si>
    <t>Korea University</t>
  </si>
  <si>
    <t>Seoul National University</t>
  </si>
  <si>
    <t>Pohang University of Science and Technology (POSTECH)</t>
  </si>
  <si>
    <t>Yonsei University</t>
  </si>
  <si>
    <t>Chulalongkorn University</t>
  </si>
  <si>
    <t>チュラロンコン大学</t>
  </si>
  <si>
    <t>Universidade de São Paulo</t>
  </si>
  <si>
    <t>McGill University</t>
  </si>
  <si>
    <t>The University of Adelaide</t>
  </si>
  <si>
    <t>The University of New South Wales (UNSW)</t>
  </si>
  <si>
    <t>オーストラリア国立大学</t>
  </si>
  <si>
    <t>Australian National University(ANU)</t>
    <phoneticPr fontId="9"/>
  </si>
  <si>
    <t>University of Queensland</t>
  </si>
  <si>
    <t>クィーンズランド大学</t>
  </si>
  <si>
    <t>University of Sydney (TBC)</t>
  </si>
  <si>
    <t>シドニー大学</t>
  </si>
  <si>
    <t>University of Melbourne</t>
  </si>
  <si>
    <t>メルボルン大学</t>
  </si>
  <si>
    <t>モナシュ大学</t>
  </si>
  <si>
    <t>Monash University</t>
  </si>
  <si>
    <t>University of Auckland</t>
  </si>
  <si>
    <t>オークランド大学</t>
  </si>
  <si>
    <t>University of Copenhagen</t>
  </si>
  <si>
    <t>EHESS (École des hautes études en sciences sociales)</t>
    <phoneticPr fontId="9"/>
  </si>
  <si>
    <t>University of Cologne</t>
  </si>
  <si>
    <t>Free University of Berlin</t>
  </si>
  <si>
    <t>Ludwig Maximilians University Munich</t>
  </si>
  <si>
    <t>University College Dublin</t>
  </si>
  <si>
    <t>ユニバーシティ・カレッジ・ダブリン</t>
  </si>
  <si>
    <t>University of Groningen</t>
  </si>
  <si>
    <t>ライデン大学</t>
  </si>
  <si>
    <t>Leiden University</t>
  </si>
  <si>
    <t xml:space="preserve">Uppsala University </t>
  </si>
  <si>
    <t>KTH Royal Institute of Technology</t>
  </si>
  <si>
    <t>Stockholm University</t>
  </si>
  <si>
    <t>Lund University</t>
  </si>
  <si>
    <t>University of Geneva</t>
  </si>
  <si>
    <t>ETH Zurich</t>
  </si>
  <si>
    <t>University College London</t>
  </si>
  <si>
    <t>ユニバーシティ・カレッジ・ロンドン</t>
  </si>
  <si>
    <t>オタゴ大学</t>
  </si>
  <si>
    <t>University of Otago</t>
  </si>
  <si>
    <t>Faculty of Medicine</t>
    <phoneticPr fontId="19"/>
  </si>
  <si>
    <t>Faculty of Engineering</t>
    <phoneticPr fontId="19"/>
  </si>
  <si>
    <t>Faculty of Letters</t>
    <phoneticPr fontId="19"/>
  </si>
  <si>
    <t>Faculty of Science</t>
    <phoneticPr fontId="19"/>
  </si>
  <si>
    <t>Faculty of Agriculture</t>
    <phoneticPr fontId="19"/>
  </si>
  <si>
    <t>Faculty of Economics</t>
    <phoneticPr fontId="19"/>
  </si>
  <si>
    <t>College of Arts and Sciences</t>
    <phoneticPr fontId="19"/>
  </si>
  <si>
    <t>Faculty of Education</t>
    <phoneticPr fontId="19"/>
  </si>
  <si>
    <t>Faculty of Pharmaceutical Sciences</t>
    <phoneticPr fontId="19"/>
  </si>
  <si>
    <t>Graduate School of Engineering</t>
    <phoneticPr fontId="19"/>
  </si>
  <si>
    <t>Graduate School of Humanities and Sociology</t>
    <phoneticPr fontId="19"/>
  </si>
  <si>
    <t>Graduate School of Education</t>
    <phoneticPr fontId="19"/>
  </si>
  <si>
    <t>Graduate School of Law and Politics</t>
    <phoneticPr fontId="19"/>
  </si>
  <si>
    <t>Graduate School of Economics</t>
    <phoneticPr fontId="19"/>
  </si>
  <si>
    <t>Graduate School of Arts and Sciences</t>
    <phoneticPr fontId="19"/>
  </si>
  <si>
    <t>Graduate School of Science</t>
    <phoneticPr fontId="19"/>
  </si>
  <si>
    <t>Graduate School of Agricultural and Life Sciences</t>
    <phoneticPr fontId="19"/>
  </si>
  <si>
    <t>Graduate School of Medicine</t>
    <phoneticPr fontId="19"/>
  </si>
  <si>
    <t>Graduate School of Pharmaceutical Sciences</t>
    <phoneticPr fontId="19"/>
  </si>
  <si>
    <t>Graduate School of Mathematical Sciences</t>
    <phoneticPr fontId="19"/>
  </si>
  <si>
    <t>Graduate School of Frontier Sciences</t>
    <phoneticPr fontId="19"/>
  </si>
  <si>
    <t>Graduate School of Information Sciences</t>
    <phoneticPr fontId="19"/>
  </si>
  <si>
    <t>Graduate School of Public Policy</t>
    <phoneticPr fontId="19"/>
  </si>
  <si>
    <t>Faculty of Law</t>
    <phoneticPr fontId="19"/>
  </si>
  <si>
    <t>【Faculty】</t>
    <phoneticPr fontId="9"/>
  </si>
  <si>
    <t>【Graduate School】</t>
    <phoneticPr fontId="9"/>
  </si>
  <si>
    <t>【大学】</t>
    <rPh sb="1" eb="3">
      <t>ダイガク</t>
    </rPh>
    <phoneticPr fontId="9"/>
  </si>
  <si>
    <t>【University】</t>
    <phoneticPr fontId="9"/>
  </si>
  <si>
    <t>英語学部</t>
    <rPh sb="0" eb="2">
      <t>エイゴ</t>
    </rPh>
    <rPh sb="2" eb="4">
      <t>ガクブ</t>
    </rPh>
    <phoneticPr fontId="9"/>
  </si>
  <si>
    <t>協定校</t>
    <rPh sb="0" eb="2">
      <t>キョウテイ</t>
    </rPh>
    <rPh sb="2" eb="3">
      <t>コウ</t>
    </rPh>
    <phoneticPr fontId="9"/>
  </si>
  <si>
    <t>英語協定校</t>
    <rPh sb="0" eb="2">
      <t>エイゴ</t>
    </rPh>
    <rPh sb="2" eb="4">
      <t>キョウテイ</t>
    </rPh>
    <rPh sb="4" eb="5">
      <t>コウ</t>
    </rPh>
    <phoneticPr fontId="9"/>
  </si>
  <si>
    <t>学期</t>
    <rPh sb="0" eb="2">
      <t>ガッキ</t>
    </rPh>
    <phoneticPr fontId="9"/>
  </si>
  <si>
    <t>A</t>
    <phoneticPr fontId="15"/>
  </si>
  <si>
    <t>S</t>
    <phoneticPr fontId="15"/>
  </si>
  <si>
    <t>100-90</t>
    <phoneticPr fontId="15"/>
  </si>
  <si>
    <t>A</t>
    <phoneticPr fontId="15"/>
  </si>
  <si>
    <t>B</t>
    <phoneticPr fontId="15"/>
  </si>
  <si>
    <t>89-80</t>
    <phoneticPr fontId="15"/>
  </si>
  <si>
    <t>B</t>
    <phoneticPr fontId="15"/>
  </si>
  <si>
    <t>C</t>
    <phoneticPr fontId="15"/>
  </si>
  <si>
    <t>79-70</t>
    <phoneticPr fontId="15"/>
  </si>
  <si>
    <t>C</t>
    <phoneticPr fontId="15"/>
  </si>
  <si>
    <t>D</t>
    <phoneticPr fontId="15"/>
  </si>
  <si>
    <t>69-60</t>
    <phoneticPr fontId="15"/>
  </si>
  <si>
    <t>F</t>
    <phoneticPr fontId="15"/>
  </si>
  <si>
    <t>Ａ１</t>
    <phoneticPr fontId="9"/>
  </si>
  <si>
    <t>Ａ２</t>
    <phoneticPr fontId="9"/>
  </si>
  <si>
    <t>Ｓ１</t>
    <phoneticPr fontId="9"/>
  </si>
  <si>
    <t>Ｓ２</t>
    <phoneticPr fontId="9"/>
  </si>
  <si>
    <t>Ｗ</t>
    <phoneticPr fontId="9"/>
  </si>
  <si>
    <t>マラヤ大学</t>
  </si>
  <si>
    <t>シンガポール国立大学</t>
  </si>
  <si>
    <t>チリ大学</t>
  </si>
  <si>
    <t>チリ・カトリック大学</t>
  </si>
  <si>
    <t>トロント大学</t>
  </si>
  <si>
    <t>ブリティッシュ・コロンビア大学</t>
  </si>
  <si>
    <t>マギル大学</t>
  </si>
  <si>
    <t>イリノイ大学アーバナ・シャンペーン校</t>
  </si>
  <si>
    <t>スウァスモアカレッジ</t>
  </si>
  <si>
    <t>ヘルシンキ大学</t>
  </si>
  <si>
    <t>エコール・ポリテクニーク</t>
  </si>
  <si>
    <t>ストラスブール大学</t>
  </si>
  <si>
    <t>パリ政治学院（シアンスポ）</t>
  </si>
  <si>
    <t>サンクトペテルブルク大学</t>
  </si>
  <si>
    <t>ルンド大学</t>
    <rPh sb="3" eb="5">
      <t>ダイガク</t>
    </rPh>
    <phoneticPr fontId="1"/>
  </si>
  <si>
    <t>ジュネーブ大学</t>
    <rPh sb="5" eb="7">
      <t>ダイガク</t>
    </rPh>
    <phoneticPr fontId="1"/>
  </si>
  <si>
    <t>スイス連邦工科大学チューリッヒ（ETH Zurich）</t>
    <rPh sb="3" eb="5">
      <t>レンポウ</t>
    </rPh>
    <rPh sb="5" eb="9">
      <t>コウカダイガク</t>
    </rPh>
    <phoneticPr fontId="1"/>
  </si>
  <si>
    <t>エクセター大学</t>
    <rPh sb="5" eb="7">
      <t>ダイガク</t>
    </rPh>
    <phoneticPr fontId="1"/>
  </si>
  <si>
    <t>サウサンプトン大学</t>
    <rPh sb="7" eb="9">
      <t>ダイガク</t>
    </rPh>
    <phoneticPr fontId="1"/>
  </si>
  <si>
    <t>シェフィールド大学</t>
    <rPh sb="7" eb="9">
      <t>ダイガク</t>
    </rPh>
    <phoneticPr fontId="1"/>
  </si>
  <si>
    <t>ダラム大学</t>
    <rPh sb="3" eb="5">
      <t>ダイガク</t>
    </rPh>
    <phoneticPr fontId="1"/>
  </si>
  <si>
    <t>ロンドン大学東洋アフリカ学院（SOAS）</t>
    <rPh sb="4" eb="6">
      <t>ダイガク</t>
    </rPh>
    <rPh sb="6" eb="8">
      <t>トウヨウ</t>
    </rPh>
    <rPh sb="12" eb="14">
      <t>ガクイン</t>
    </rPh>
    <phoneticPr fontId="1"/>
  </si>
  <si>
    <t>清華大学</t>
  </si>
  <si>
    <t xml:space="preserve">School of Oriental and African Studies (SOAS) </t>
    <phoneticPr fontId="9"/>
  </si>
  <si>
    <t>プリンストン大学（学部）</t>
    <rPh sb="9" eb="11">
      <t>ガクブ</t>
    </rPh>
    <phoneticPr fontId="3"/>
  </si>
  <si>
    <t>プリンストン大学（大学院）</t>
    <rPh sb="9" eb="12">
      <t>ダイガクイン</t>
    </rPh>
    <phoneticPr fontId="3"/>
  </si>
  <si>
    <t>University of Malaya</t>
  </si>
  <si>
    <t>National University of Singapore</t>
  </si>
  <si>
    <t>The University of Chile</t>
  </si>
  <si>
    <t xml:space="preserve">Pontificia Universidad Católica de Chile </t>
  </si>
  <si>
    <t>University of Toronto</t>
  </si>
  <si>
    <t>University of British Columbia</t>
  </si>
  <si>
    <t>Swarthmore College</t>
  </si>
  <si>
    <t>University of Helsinki</t>
  </si>
  <si>
    <t>École polytechnique</t>
  </si>
  <si>
    <t>University of Strasbourg</t>
  </si>
  <si>
    <t>Sciences Po</t>
  </si>
  <si>
    <t>Saint Petersburg State University</t>
  </si>
  <si>
    <t>University of Exeter</t>
  </si>
  <si>
    <t>University of Southampton</t>
  </si>
  <si>
    <t>The University of Sheffield</t>
  </si>
  <si>
    <t>Durham University</t>
  </si>
  <si>
    <t>Princeton University (Graduate student exchange)</t>
    <phoneticPr fontId="9"/>
  </si>
  <si>
    <t>Princeton University (Undergraduate student exchange)</t>
    <phoneticPr fontId="9"/>
  </si>
  <si>
    <t>イェール大学
Fox International Fellowship Program</t>
    <phoneticPr fontId="9"/>
  </si>
  <si>
    <t>Yale University Fox International Fellowship Program</t>
    <phoneticPr fontId="9"/>
  </si>
  <si>
    <t>携帯</t>
    <rPh sb="0" eb="2">
      <t>ケイタイ</t>
    </rPh>
    <phoneticPr fontId="6"/>
  </si>
  <si>
    <t>E-mail</t>
  </si>
  <si>
    <t>Graduate School of Interdisciplinary Information Studies</t>
    <phoneticPr fontId="19"/>
  </si>
  <si>
    <t>B3</t>
  </si>
  <si>
    <t>B4</t>
  </si>
  <si>
    <t>年</t>
    <rPh sb="0" eb="1">
      <t>ネン</t>
    </rPh>
    <phoneticPr fontId="9"/>
  </si>
  <si>
    <t>月</t>
    <rPh sb="0" eb="1">
      <t>ツキ</t>
    </rPh>
    <phoneticPr fontId="9"/>
  </si>
  <si>
    <t>Pr1</t>
  </si>
  <si>
    <t>Pr2</t>
  </si>
  <si>
    <t>Pr3</t>
  </si>
  <si>
    <t>ガジャマダ大学</t>
    <rPh sb="5" eb="7">
      <t>ダイガク</t>
    </rPh>
    <phoneticPr fontId="9"/>
  </si>
  <si>
    <t>フィリピン大学</t>
    <rPh sb="5" eb="7">
      <t>ダイガク</t>
    </rPh>
    <phoneticPr fontId="9"/>
  </si>
  <si>
    <t>University of the Phillippines</t>
    <phoneticPr fontId="9"/>
  </si>
  <si>
    <t>Gadjah Mada University</t>
    <phoneticPr fontId="9"/>
  </si>
  <si>
    <t>年・回</t>
    <rPh sb="0" eb="1">
      <t>ネン</t>
    </rPh>
    <rPh sb="2" eb="3">
      <t>カイ</t>
    </rPh>
    <phoneticPr fontId="9"/>
  </si>
  <si>
    <t>日</t>
    <rPh sb="0" eb="1">
      <t>ニチ</t>
    </rPh>
    <phoneticPr fontId="9"/>
  </si>
  <si>
    <t>No</t>
  </si>
  <si>
    <t>中国語</t>
    <rPh sb="0" eb="3">
      <t>チュウゴクゴ</t>
    </rPh>
    <phoneticPr fontId="9"/>
  </si>
  <si>
    <t>英語</t>
    <rPh sb="0" eb="2">
      <t>エイゴ</t>
    </rPh>
    <phoneticPr fontId="9"/>
  </si>
  <si>
    <t>R</t>
    <phoneticPr fontId="9"/>
  </si>
  <si>
    <t>L</t>
    <phoneticPr fontId="9"/>
  </si>
  <si>
    <t>S</t>
    <phoneticPr fontId="9"/>
  </si>
  <si>
    <t>W</t>
    <phoneticPr fontId="9"/>
  </si>
  <si>
    <t>Total</t>
    <phoneticPr fontId="9"/>
  </si>
  <si>
    <t>TOEFL</t>
    <phoneticPr fontId="9"/>
  </si>
  <si>
    <t>IELTS</t>
    <phoneticPr fontId="9"/>
  </si>
  <si>
    <t>英語以外の言語を使用</t>
    <rPh sb="0" eb="2">
      <t>エイゴ</t>
    </rPh>
    <rPh sb="2" eb="4">
      <t>イガイ</t>
    </rPh>
    <rPh sb="5" eb="7">
      <t>ゲンゴ</t>
    </rPh>
    <rPh sb="8" eb="10">
      <t>シヨウ</t>
    </rPh>
    <phoneticPr fontId="9"/>
  </si>
  <si>
    <t>フランス語</t>
    <rPh sb="4" eb="5">
      <t>ゴ</t>
    </rPh>
    <phoneticPr fontId="9"/>
  </si>
  <si>
    <t>ドイツ語</t>
    <rPh sb="3" eb="4">
      <t>ゴ</t>
    </rPh>
    <phoneticPr fontId="9"/>
  </si>
  <si>
    <t>ロシア語</t>
    <rPh sb="3" eb="4">
      <t>ゴ</t>
    </rPh>
    <phoneticPr fontId="9"/>
  </si>
  <si>
    <t>韓国語</t>
    <rPh sb="0" eb="3">
      <t>カンコクゴ</t>
    </rPh>
    <phoneticPr fontId="9"/>
  </si>
  <si>
    <t>スペイン語</t>
    <rPh sb="4" eb="5">
      <t>ゴ</t>
    </rPh>
    <phoneticPr fontId="9"/>
  </si>
  <si>
    <t>ポルトガル語</t>
    <phoneticPr fontId="9"/>
  </si>
  <si>
    <t>成績
評価係数</t>
    <rPh sb="0" eb="2">
      <t>セイセキ</t>
    </rPh>
    <rPh sb="3" eb="5">
      <t>ヒョウカ</t>
    </rPh>
    <rPh sb="5" eb="7">
      <t>ケイスウ</t>
    </rPh>
    <phoneticPr fontId="6"/>
  </si>
  <si>
    <t>大学入学後全学期</t>
    <rPh sb="0" eb="2">
      <t>ダイガク</t>
    </rPh>
    <rPh sb="2" eb="4">
      <t>ニュウガク</t>
    </rPh>
    <rPh sb="4" eb="5">
      <t>ゴ</t>
    </rPh>
    <rPh sb="5" eb="6">
      <t>ゼン</t>
    </rPh>
    <rPh sb="6" eb="8">
      <t>ガッキ</t>
    </rPh>
    <phoneticPr fontId="6"/>
  </si>
  <si>
    <t>日本永住許可
（外国籍の場合）</t>
    <rPh sb="0" eb="2">
      <t>ニホン</t>
    </rPh>
    <rPh sb="2" eb="4">
      <t>エイジュウ</t>
    </rPh>
    <rPh sb="4" eb="6">
      <t>キョカ</t>
    </rPh>
    <rPh sb="8" eb="11">
      <t>ガイコクセキ</t>
    </rPh>
    <rPh sb="12" eb="14">
      <t>バアイ</t>
    </rPh>
    <phoneticPr fontId="5"/>
  </si>
  <si>
    <t>【提出不要の場合、理由を選択してください。】</t>
    <rPh sb="1" eb="3">
      <t>テイシュツ</t>
    </rPh>
    <rPh sb="3" eb="5">
      <t>フヨウ</t>
    </rPh>
    <rPh sb="6" eb="8">
      <t>バアイ</t>
    </rPh>
    <rPh sb="9" eb="11">
      <t>リユウ</t>
    </rPh>
    <rPh sb="12" eb="14">
      <t>センタク</t>
    </rPh>
    <phoneticPr fontId="9"/>
  </si>
  <si>
    <t>英語学位取得コースに在籍（進学振分けによりPEAKに進学した学生を除く）</t>
    <rPh sb="0" eb="2">
      <t>エイゴ</t>
    </rPh>
    <rPh sb="2" eb="4">
      <t>ガクイ</t>
    </rPh>
    <rPh sb="4" eb="6">
      <t>シュトク</t>
    </rPh>
    <rPh sb="10" eb="12">
      <t>ザイセキ</t>
    </rPh>
    <rPh sb="13" eb="15">
      <t>シンガク</t>
    </rPh>
    <rPh sb="15" eb="17">
      <t>フリワ</t>
    </rPh>
    <rPh sb="26" eb="28">
      <t>シンガク</t>
    </rPh>
    <rPh sb="30" eb="32">
      <t>ガクセイ</t>
    </rPh>
    <rPh sb="33" eb="34">
      <t>ノゾ</t>
    </rPh>
    <phoneticPr fontId="9"/>
  </si>
  <si>
    <t>TOEICスコアを提出（UCSDウィンタープログラムのみ対象）</t>
    <rPh sb="9" eb="11">
      <t>テイシュツ</t>
    </rPh>
    <rPh sb="28" eb="30">
      <t>タイショウ</t>
    </rPh>
    <phoneticPr fontId="9"/>
  </si>
  <si>
    <t>【その他単発】</t>
    <rPh sb="3" eb="4">
      <t>タ</t>
    </rPh>
    <rPh sb="4" eb="6">
      <t>タンパツ</t>
    </rPh>
    <phoneticPr fontId="9"/>
  </si>
  <si>
    <t>タイトル</t>
    <phoneticPr fontId="9"/>
  </si>
  <si>
    <t>第１回ＳＰ</t>
    <rPh sb="0" eb="1">
      <t>ダイ</t>
    </rPh>
    <rPh sb="2" eb="3">
      <t>カイ</t>
    </rPh>
    <phoneticPr fontId="9"/>
  </si>
  <si>
    <t>第２回ＳＰ</t>
    <rPh sb="0" eb="1">
      <t>ダイ</t>
    </rPh>
    <rPh sb="2" eb="3">
      <t>カイ</t>
    </rPh>
    <phoneticPr fontId="9"/>
  </si>
  <si>
    <t>Date of submission:</t>
    <phoneticPr fontId="9"/>
  </si>
  <si>
    <t>Date of Birth</t>
    <phoneticPr fontId="9"/>
  </si>
  <si>
    <t>Nationality</t>
    <phoneticPr fontId="9"/>
  </si>
  <si>
    <t>Student ID No.</t>
  </si>
  <si>
    <t>Sex</t>
    <phoneticPr fontId="9"/>
  </si>
  <si>
    <t>(If non-Japanese) Given permission for permanent residence in Japan?</t>
    <phoneticPr fontId="9"/>
  </si>
  <si>
    <t>Awarded Japanese Government Scholarships?</t>
    <phoneticPr fontId="9"/>
  </si>
  <si>
    <t>Age</t>
    <phoneticPr fontId="9"/>
  </si>
  <si>
    <t>Address</t>
    <phoneticPr fontId="9"/>
  </si>
  <si>
    <t>E-mail (PC)</t>
    <phoneticPr fontId="9"/>
  </si>
  <si>
    <t>Name</t>
  </si>
  <si>
    <t>Name</t>
    <phoneticPr fontId="9"/>
  </si>
  <si>
    <t>Relationship to you</t>
    <phoneticPr fontId="9"/>
  </si>
  <si>
    <t>Entrance Year/Month</t>
  </si>
  <si>
    <t>Entrance Year/Month</t>
    <phoneticPr fontId="9"/>
  </si>
  <si>
    <t>Faculty/Graduate School</t>
  </si>
  <si>
    <t>Department</t>
  </si>
  <si>
    <t>Academic Year</t>
    <phoneticPr fontId="9"/>
  </si>
  <si>
    <t>Condition of status</t>
  </si>
  <si>
    <t>Extension</t>
  </si>
  <si>
    <t>Program Period</t>
    <phoneticPr fontId="9"/>
  </si>
  <si>
    <t>Year:</t>
  </si>
  <si>
    <t>Name:</t>
  </si>
  <si>
    <t>All semesters since enrollment</t>
    <phoneticPr fontId="9"/>
  </si>
  <si>
    <t>Grading Coefficient 
for previous year</t>
    <phoneticPr fontId="9"/>
  </si>
  <si>
    <t>First Choice</t>
    <phoneticPr fontId="9"/>
  </si>
  <si>
    <t>Second Choice</t>
    <phoneticPr fontId="9"/>
  </si>
  <si>
    <t>Language</t>
    <phoneticPr fontId="9"/>
  </si>
  <si>
    <t>Program</t>
    <phoneticPr fontId="9"/>
  </si>
  <si>
    <t>Year</t>
  </si>
  <si>
    <t>Grading Coefficient Calculation Table</t>
  </si>
  <si>
    <t>Undergraduate</t>
  </si>
  <si>
    <t>Graduate School (Master's)/Professional</t>
  </si>
  <si>
    <t>Graduate School (Doctorate)</t>
  </si>
  <si>
    <t>Academic History</t>
  </si>
  <si>
    <t>Grade</t>
    <phoneticPr fontId="15"/>
  </si>
  <si>
    <t>4-Grade System</t>
  </si>
  <si>
    <t>5-Grade System</t>
  </si>
  <si>
    <t>100%-Grading System</t>
  </si>
  <si>
    <t>BA</t>
  </si>
  <si>
    <t>MA</t>
  </si>
  <si>
    <t>PhD</t>
  </si>
  <si>
    <t>Total</t>
  </si>
  <si>
    <t>The Grading Coefficient is calculated in the following method, based on the grades given on the academic transcripts.</t>
  </si>
  <si>
    <r>
      <rPr>
        <sz val="10"/>
        <rFont val="ＭＳ Ｐゴシック"/>
        <family val="3"/>
        <charset val="128"/>
      </rPr>
      <t>※</t>
    </r>
    <r>
      <rPr>
        <sz val="10"/>
        <rFont val="Times New Roman"/>
        <family val="1"/>
      </rPr>
      <t xml:space="preserve">See the separate example to fill in the blue sections. The Grading Coefficient will be calculated automatically.
</t>
    </r>
    <r>
      <rPr>
        <sz val="10"/>
        <rFont val="ＭＳ Ｐゴシック"/>
        <family val="3"/>
        <charset val="128"/>
      </rPr>
      <t>・</t>
    </r>
    <r>
      <rPr>
        <sz val="10"/>
        <rFont val="Times New Roman"/>
        <family val="1"/>
      </rPr>
      <t xml:space="preserve">The average grade (Grading Coefficient) will be calculated when all the grades from the first year is inserted.
</t>
    </r>
    <r>
      <rPr>
        <sz val="10"/>
        <rFont val="ＭＳ Ｐゴシック"/>
        <family val="3"/>
        <charset val="128"/>
      </rPr>
      <t>・</t>
    </r>
    <r>
      <rPr>
        <sz val="10"/>
        <rFont val="Times New Roman"/>
        <family val="1"/>
      </rPr>
      <t>For graduate students, the Grading Coefficient is to include all grades from undergraduate studies to graduate studies.</t>
    </r>
  </si>
  <si>
    <r>
      <rPr>
        <sz val="11"/>
        <rFont val="ＭＳ Ｐゴシック"/>
        <family val="3"/>
        <charset val="128"/>
      </rPr>
      <t xml:space="preserve">①
</t>
    </r>
    <r>
      <rPr>
        <sz val="11"/>
        <rFont val="Times New Roman"/>
        <family val="1"/>
      </rPr>
      <t>Grade
Point</t>
    </r>
  </si>
  <si>
    <r>
      <rPr>
        <sz val="11"/>
        <rFont val="ＭＳ Ｐゴシック"/>
        <family val="3"/>
        <charset val="128"/>
      </rPr>
      <t>③</t>
    </r>
    <r>
      <rPr>
        <sz val="11"/>
        <rFont val="Times New Roman"/>
        <family val="1"/>
      </rPr>
      <t xml:space="preserve"> Grade Point×Credit Number
</t>
    </r>
    <r>
      <rPr>
        <sz val="11"/>
        <rFont val="ＭＳ Ｐゴシック"/>
        <family val="3"/>
        <charset val="128"/>
      </rPr>
      <t>（①</t>
    </r>
    <r>
      <rPr>
        <sz val="11"/>
        <rFont val="Times New Roman"/>
        <family val="1"/>
      </rPr>
      <t>×</t>
    </r>
    <r>
      <rPr>
        <sz val="11"/>
        <rFont val="ＭＳ Ｐゴシック"/>
        <family val="3"/>
        <charset val="128"/>
      </rPr>
      <t>②）</t>
    </r>
  </si>
  <si>
    <r>
      <t>59</t>
    </r>
    <r>
      <rPr>
        <sz val="11"/>
        <rFont val="ＭＳ Ｐゴシック"/>
        <family val="3"/>
        <charset val="128"/>
      </rPr>
      <t>～</t>
    </r>
    <phoneticPr fontId="15"/>
  </si>
  <si>
    <r>
      <rPr>
        <sz val="10"/>
        <rFont val="ＭＳ Ｐゴシック"/>
        <family val="3"/>
        <charset val="128"/>
      </rPr>
      <t>※</t>
    </r>
    <r>
      <rPr>
        <sz val="10"/>
        <rFont val="Times New Roman"/>
        <family val="1"/>
      </rPr>
      <t xml:space="preserve"> Rounded to two decimal places</t>
    </r>
  </si>
  <si>
    <r>
      <rPr>
        <b/>
        <sz val="12"/>
        <rFont val="ＭＳ Ｐゴシック"/>
        <family val="3"/>
        <charset val="128"/>
      </rPr>
      <t>【</t>
    </r>
    <r>
      <rPr>
        <b/>
        <sz val="12"/>
        <rFont val="Times New Roman"/>
        <family val="1"/>
      </rPr>
      <t>Calculation Method for Grading Coefficient</t>
    </r>
    <r>
      <rPr>
        <b/>
        <sz val="12"/>
        <rFont val="ＭＳ Ｐゴシック"/>
        <family val="3"/>
        <charset val="128"/>
      </rPr>
      <t>】</t>
    </r>
    <phoneticPr fontId="15"/>
  </si>
  <si>
    <r>
      <rPr>
        <sz val="10"/>
        <rFont val="ＭＳ Ｐゴシック"/>
        <family val="3"/>
        <charset val="128"/>
      </rPr>
      <t>　</t>
    </r>
    <r>
      <rPr>
        <sz val="10"/>
        <rFont val="Times New Roman"/>
        <family val="1"/>
      </rPr>
      <t xml:space="preserve"> For 5-Grade System (e.g. A, B, C, D, F), each corresponds to (3, 3, 2, 1, 0).</t>
    </r>
  </si>
  <si>
    <r>
      <rPr>
        <sz val="10"/>
        <rFont val="ＭＳ Ｐゴシック"/>
        <family val="3"/>
        <charset val="128"/>
      </rPr>
      <t>②</t>
    </r>
    <r>
      <rPr>
        <sz val="10"/>
        <rFont val="Times New Roman"/>
        <family val="1"/>
      </rPr>
      <t xml:space="preserve"> Add the number of academic credits (*not the number of courses) as given on the transcpript, and insert the number in the cell for Academic Credits.
Do not include the "Fail" and "F" credits.</t>
    </r>
  </si>
  <si>
    <r>
      <rPr>
        <sz val="10"/>
        <rFont val="ＭＳ Ｐゴシック"/>
        <family val="3"/>
        <charset val="128"/>
      </rPr>
      <t>③</t>
    </r>
    <r>
      <rPr>
        <sz val="10"/>
        <rFont val="Times New Roman"/>
        <family val="1"/>
      </rPr>
      <t xml:space="preserve"> and </t>
    </r>
    <r>
      <rPr>
        <sz val="10"/>
        <rFont val="ＭＳ Ｐゴシック"/>
        <family val="3"/>
        <charset val="128"/>
      </rPr>
      <t>④</t>
    </r>
    <r>
      <rPr>
        <sz val="10"/>
        <rFont val="Times New Roman"/>
        <family val="1"/>
      </rPr>
      <t xml:space="preserve"> will be calculated automatically. Do not change the formula.</t>
    </r>
  </si>
  <si>
    <r>
      <rPr>
        <u/>
        <sz val="10"/>
        <color rgb="FFFF0000"/>
        <rFont val="ＭＳ Ｐゴシック"/>
        <family val="3"/>
        <charset val="128"/>
      </rPr>
      <t>※</t>
    </r>
    <r>
      <rPr>
        <u/>
        <sz val="10"/>
        <color rgb="FFFF0000"/>
        <rFont val="Times New Roman"/>
        <family val="1"/>
      </rPr>
      <t xml:space="preserve"> Do not include results of 2-Grade Systems (e.g. Pass/Fail).
</t>
    </r>
    <r>
      <rPr>
        <u/>
        <sz val="10"/>
        <color rgb="FFFF0000"/>
        <rFont val="ＭＳ Ｐゴシック"/>
        <family val="3"/>
        <charset val="128"/>
      </rPr>
      <t>※</t>
    </r>
    <r>
      <rPr>
        <u/>
        <sz val="10"/>
        <color rgb="FFFF0000"/>
        <rFont val="Times New Roman"/>
        <family val="1"/>
      </rPr>
      <t xml:space="preserve"> Please include all the number of f academic credits given on your academic transcripts. Do not include any academic credits that do not show on your transcripts.</t>
    </r>
  </si>
  <si>
    <r>
      <t xml:space="preserve">(Reference)
Grading Coefficient Formula:
</t>
    </r>
    <r>
      <rPr>
        <sz val="11"/>
        <rFont val="ＭＳ Ｐゴシック"/>
        <family val="3"/>
        <charset val="128"/>
      </rPr>
      <t>　［</t>
    </r>
    <r>
      <rPr>
        <sz val="11"/>
        <rFont val="Times New Roman"/>
        <family val="1"/>
      </rPr>
      <t>(Academic Credts of Grade Point 3 x 3)</t>
    </r>
    <r>
      <rPr>
        <sz val="11"/>
        <rFont val="ＭＳ Ｐゴシック"/>
        <family val="3"/>
        <charset val="128"/>
      </rPr>
      <t>＋</t>
    </r>
    <r>
      <rPr>
        <sz val="11"/>
        <rFont val="Times New Roman"/>
        <family val="1"/>
      </rPr>
      <t>(Academic Credits of Grade Point 2 x 2)</t>
    </r>
    <r>
      <rPr>
        <sz val="11"/>
        <rFont val="ＭＳ Ｐゴシック"/>
        <family val="3"/>
        <charset val="128"/>
      </rPr>
      <t>＋</t>
    </r>
    <r>
      <rPr>
        <sz val="11"/>
        <rFont val="Times New Roman"/>
        <family val="1"/>
      </rPr>
      <t>(Academic Credits of Grade Point 1 x 1)</t>
    </r>
    <r>
      <rPr>
        <sz val="11"/>
        <rFont val="ＭＳ Ｐゴシック"/>
        <family val="3"/>
        <charset val="128"/>
      </rPr>
      <t>＋</t>
    </r>
    <r>
      <rPr>
        <sz val="11"/>
        <rFont val="Times New Roman"/>
        <family val="1"/>
      </rPr>
      <t xml:space="preserve">(Academic Credits of Grade Point 0 x 0) </t>
    </r>
    <r>
      <rPr>
        <sz val="11"/>
        <rFont val="ＭＳ Ｐゴシック"/>
        <family val="3"/>
        <charset val="128"/>
      </rPr>
      <t>］</t>
    </r>
    <r>
      <rPr>
        <sz val="11"/>
        <rFont val="Times New Roman"/>
        <family val="1"/>
      </rPr>
      <t xml:space="preserve"> ÷ Total Number of Credits available</t>
    </r>
  </si>
  <si>
    <t>(Year)</t>
    <phoneticPr fontId="9"/>
  </si>
  <si>
    <t>(Month)</t>
    <phoneticPr fontId="9"/>
  </si>
  <si>
    <t>(Year)</t>
    <phoneticPr fontId="9"/>
  </si>
  <si>
    <t>(Date)From</t>
    <phoneticPr fontId="9"/>
  </si>
  <si>
    <t>(Date)To</t>
    <phoneticPr fontId="9"/>
  </si>
  <si>
    <t>[First Choice]
Program Code</t>
    <phoneticPr fontId="9"/>
  </si>
  <si>
    <t>[Second Choice]
Program Code</t>
    <phoneticPr fontId="9"/>
  </si>
  <si>
    <t>[Third choice]
rogram Code</t>
    <phoneticPr fontId="9"/>
  </si>
  <si>
    <t>Yes</t>
  </si>
  <si>
    <t>Excellent</t>
  </si>
  <si>
    <t>Good</t>
  </si>
  <si>
    <t>Fair</t>
  </si>
  <si>
    <t>Fail</t>
  </si>
  <si>
    <t>Same as current</t>
  </si>
  <si>
    <t>Tentatively offered</t>
  </si>
  <si>
    <t>Requested</t>
  </si>
  <si>
    <t>English</t>
    <phoneticPr fontId="9"/>
  </si>
  <si>
    <t>French</t>
    <phoneticPr fontId="9"/>
  </si>
  <si>
    <t>German</t>
    <phoneticPr fontId="9"/>
  </si>
  <si>
    <t>Russian</t>
    <phoneticPr fontId="9"/>
  </si>
  <si>
    <t>Chinese</t>
    <phoneticPr fontId="9"/>
  </si>
  <si>
    <t>Korean</t>
    <phoneticPr fontId="9"/>
  </si>
  <si>
    <t>Spanish</t>
    <phoneticPr fontId="9"/>
  </si>
  <si>
    <t>Portuguese</t>
    <phoneticPr fontId="9"/>
  </si>
  <si>
    <t>Male</t>
  </si>
  <si>
    <t>Name of Academic Advisor</t>
    <phoneticPr fontId="9"/>
  </si>
  <si>
    <t>B1</t>
  </si>
  <si>
    <t>B2</t>
  </si>
  <si>
    <t>状態</t>
    <rPh sb="0" eb="2">
      <t>ジョウタイ</t>
    </rPh>
    <phoneticPr fontId="9"/>
  </si>
  <si>
    <t>英語状態</t>
    <rPh sb="0" eb="2">
      <t>エイゴ</t>
    </rPh>
    <rPh sb="2" eb="4">
      <t>ジョウタイ</t>
    </rPh>
    <phoneticPr fontId="9"/>
  </si>
  <si>
    <t>現在と同じ</t>
    <rPh sb="0" eb="2">
      <t>ゲンザイ</t>
    </rPh>
    <rPh sb="3" eb="4">
      <t>オナ</t>
    </rPh>
    <phoneticPr fontId="9"/>
  </si>
  <si>
    <t>内定</t>
    <rPh sb="0" eb="2">
      <t>ナイテイ</t>
    </rPh>
    <phoneticPr fontId="9"/>
  </si>
  <si>
    <t>希望</t>
    <rPh sb="0" eb="2">
      <t>キボウ</t>
    </rPh>
    <phoneticPr fontId="9"/>
  </si>
  <si>
    <t>⑤UW</t>
  </si>
  <si>
    <t>使用語学</t>
    <rPh sb="0" eb="2">
      <t>シヨウ</t>
    </rPh>
    <rPh sb="2" eb="4">
      <t>ゴガク</t>
    </rPh>
    <phoneticPr fontId="9"/>
  </si>
  <si>
    <t>スコア提出不要理由</t>
    <rPh sb="3" eb="5">
      <t>テイシュツ</t>
    </rPh>
    <rPh sb="5" eb="7">
      <t>フヨウ</t>
    </rPh>
    <rPh sb="7" eb="9">
      <t>リユウ</t>
    </rPh>
    <phoneticPr fontId="9"/>
  </si>
  <si>
    <t>Japanese Character</t>
    <phoneticPr fontId="9"/>
  </si>
  <si>
    <t>In Japanese "furigana"</t>
    <phoneticPr fontId="9"/>
  </si>
  <si>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Times New Roman"/>
        <family val="1"/>
      </rPr>
      <t xml:space="preserve"> Select faculty/graduate school name from the pull down list</t>
    </r>
  </si>
  <si>
    <t>UC San Diego Winter Program</t>
  </si>
  <si>
    <t>Date Taken</t>
    <phoneticPr fontId="9"/>
  </si>
  <si>
    <t>Third Choice</t>
    <phoneticPr fontId="9"/>
  </si>
  <si>
    <t>Enrolled in UTokyo course giving degrees in English?
Name of course/program:</t>
    <phoneticPr fontId="9"/>
  </si>
  <si>
    <r>
      <rPr>
        <sz val="9"/>
        <color theme="1"/>
        <rFont val="ＭＳ 明朝"/>
        <family val="1"/>
        <charset val="128"/>
      </rPr>
      <t>※</t>
    </r>
    <r>
      <rPr>
        <sz val="9"/>
        <color theme="1"/>
        <rFont val="Times New Roman"/>
        <family val="1"/>
      </rPr>
      <t>Only to be filled in if the supervisor already known</t>
    </r>
    <phoneticPr fontId="9"/>
  </si>
  <si>
    <r>
      <rPr>
        <sz val="10"/>
        <color rgb="FF000000"/>
        <rFont val="ＭＳ 明朝"/>
        <family val="1"/>
        <charset val="128"/>
      </rPr>
      <t>（</t>
    </r>
    <phoneticPr fontId="9"/>
  </si>
  <si>
    <r>
      <t>days</t>
    </r>
    <r>
      <rPr>
        <sz val="10"/>
        <color rgb="FF000000"/>
        <rFont val="ＭＳ 明朝"/>
        <family val="1"/>
        <charset val="128"/>
      </rPr>
      <t>）</t>
    </r>
    <phoneticPr fontId="9"/>
  </si>
  <si>
    <r>
      <rPr>
        <sz val="10.5"/>
        <color theme="1"/>
        <rFont val="ＭＳ 明朝"/>
        <family val="1"/>
        <charset val="128"/>
      </rPr>
      <t>（</t>
    </r>
    <r>
      <rPr>
        <sz val="10.5"/>
        <color theme="1"/>
        <rFont val="Times New Roman"/>
        <family val="1"/>
      </rPr>
      <t>Go to the next page</t>
    </r>
    <r>
      <rPr>
        <sz val="10.5"/>
        <color theme="1"/>
        <rFont val="ＭＳ 明朝"/>
        <family val="1"/>
        <charset val="128"/>
      </rPr>
      <t>）</t>
    </r>
    <phoneticPr fontId="9"/>
  </si>
  <si>
    <r>
      <rPr>
        <sz val="10"/>
        <color theme="1"/>
        <rFont val="ＭＳ 明朝"/>
        <family val="1"/>
        <charset val="128"/>
      </rPr>
      <t>※</t>
    </r>
    <r>
      <rPr>
        <sz val="10"/>
        <color theme="1"/>
        <rFont val="Times New Roman"/>
        <family val="1"/>
      </rPr>
      <t xml:space="preserve"> Value will be automatically tranferred from the "Grading Coefficient Calculation Table"</t>
    </r>
    <phoneticPr fontId="9"/>
  </si>
  <si>
    <r>
      <rPr>
        <sz val="8"/>
        <color theme="1"/>
        <rFont val="ＭＳ 明朝"/>
        <family val="1"/>
        <charset val="128"/>
      </rPr>
      <t>②</t>
    </r>
    <r>
      <rPr>
        <sz val="8"/>
        <color theme="1"/>
        <rFont val="Times New Roman"/>
        <family val="1"/>
      </rPr>
      <t>After participation, if there is a prospective student who wishes to hear past participant's experience, can we pass your information (name and e-mail) with them?</t>
    </r>
    <phoneticPr fontId="9"/>
  </si>
  <si>
    <r>
      <rPr>
        <sz val="10"/>
        <color rgb="FF000000"/>
        <rFont val="ＭＳ 明朝"/>
        <family val="1"/>
        <charset val="128"/>
      </rPr>
      <t>【</t>
    </r>
    <r>
      <rPr>
        <sz val="10"/>
        <color rgb="FF000000"/>
        <rFont val="Times New Roman"/>
        <family val="1"/>
      </rPr>
      <t>First Choice</t>
    </r>
    <r>
      <rPr>
        <sz val="10"/>
        <color rgb="FF000000"/>
        <rFont val="ＭＳ 明朝"/>
        <family val="1"/>
        <charset val="128"/>
      </rPr>
      <t>】</t>
    </r>
    <phoneticPr fontId="9"/>
  </si>
  <si>
    <r>
      <rPr>
        <sz val="10"/>
        <color rgb="FF000000"/>
        <rFont val="ＭＳ 明朝"/>
        <family val="1"/>
        <charset val="128"/>
      </rPr>
      <t>【</t>
    </r>
    <r>
      <rPr>
        <sz val="10"/>
        <color rgb="FF000000"/>
        <rFont val="Times New Roman"/>
        <family val="1"/>
      </rPr>
      <t>Second Choice</t>
    </r>
    <r>
      <rPr>
        <sz val="10"/>
        <color rgb="FF000000"/>
        <rFont val="ＭＳ 明朝"/>
        <family val="1"/>
        <charset val="128"/>
      </rPr>
      <t>】</t>
    </r>
    <phoneticPr fontId="9"/>
  </si>
  <si>
    <r>
      <rPr>
        <sz val="10"/>
        <color rgb="FF000000"/>
        <rFont val="ＭＳ 明朝"/>
        <family val="1"/>
        <charset val="128"/>
      </rPr>
      <t>【</t>
    </r>
    <r>
      <rPr>
        <sz val="10"/>
        <color rgb="FF000000"/>
        <rFont val="Times New Roman"/>
        <family val="1"/>
      </rPr>
      <t>Third Choice</t>
    </r>
    <r>
      <rPr>
        <sz val="10"/>
        <color rgb="FF000000"/>
        <rFont val="ＭＳ 明朝"/>
        <family val="1"/>
        <charset val="128"/>
      </rPr>
      <t>】</t>
    </r>
    <phoneticPr fontId="9"/>
  </si>
  <si>
    <t>1.  Name</t>
  </si>
  <si>
    <t>2. Basic
Information</t>
  </si>
  <si>
    <t xml:space="preserve">Student ID No. </t>
  </si>
  <si>
    <t>3. Contact</t>
  </si>
  <si>
    <t xml:space="preserve">Cell-phone No. </t>
  </si>
  <si>
    <t>4. Emergency Contact</t>
  </si>
  <si>
    <t xml:space="preserve">Phone No.  </t>
  </si>
  <si>
    <t>5. Current Academic Affiliation and Year</t>
  </si>
  <si>
    <t>7. Program of Choice</t>
  </si>
  <si>
    <t>Affiliation
(Faculty/ Grad.  School):</t>
  </si>
  <si>
    <t>8. Grading 
Coefficient</t>
  </si>
  <si>
    <t>9. Language Proficiency
※Choose the language used for study/research at the partner university</t>
  </si>
  <si>
    <t>11. Special Notes</t>
  </si>
  <si>
    <t>（Use this space if there are other considerations you would like to note.  If you are currently studying abroad, please note the host country/institution/program name/duration of your study abroad）</t>
  </si>
  <si>
    <t>12. Confirmation of Personal Information</t>
  </si>
  <si>
    <t>13. As an academic supervisor, I understand that the student is applying to the courses/programs listed above.  (Please sign or affix your seal in Japanese or English) *In cases where you do not have an academic supervisor, write “not applicable”</t>
  </si>
  <si>
    <t>15.  As the designated coordinator for the department/faculty, I have explained the necessary information and points of notice to this student applying to the program. （Please sign or affix your seal in Japanese or English）</t>
  </si>
  <si>
    <t>16.  Profile, Personality, skills etc.  (In Japanese or English)</t>
  </si>
  <si>
    <t xml:space="preserve">List your academic and employment history since high school.  If you have experience living abroad, list the country, duration and purpose. 　
※Please use western format when writing dates. </t>
  </si>
  <si>
    <t xml:space="preserve">Write a brief note on any points you would like to highlight, such as extracurricular activities, volunteering, personality, skills etc. </t>
  </si>
  <si>
    <t>10. Application to Other Programs</t>
    <phoneticPr fontId="9"/>
  </si>
  <si>
    <r>
      <t xml:space="preserve">       </t>
    </r>
    <r>
      <rPr>
        <sz val="9"/>
        <rFont val="ＭＳ Ｐゴシック"/>
        <family val="3"/>
        <charset val="128"/>
      </rPr>
      <t>②</t>
    </r>
    <r>
      <rPr>
        <sz val="9"/>
        <rFont val="Times New Roman"/>
        <family val="1"/>
      </rPr>
      <t xml:space="preserve"> Academic Credits 
(Total number of academic credits)
</t>
    </r>
    <r>
      <rPr>
        <sz val="9"/>
        <color rgb="FFFF0000"/>
        <rFont val="ＭＳ Ｐゴシック"/>
        <family val="3"/>
        <charset val="128"/>
      </rPr>
      <t>※</t>
    </r>
    <r>
      <rPr>
        <sz val="9"/>
        <color rgb="FFFF0000"/>
        <rFont val="Times New Roman"/>
        <family val="1"/>
      </rPr>
      <t>This is not the number of courses. Please insert the number of academic credits.</t>
    </r>
    <phoneticPr fontId="9"/>
  </si>
  <si>
    <r>
      <rPr>
        <sz val="10"/>
        <rFont val="ＭＳ Ｐゴシック"/>
        <family val="3"/>
        <charset val="128"/>
      </rPr>
      <t>①</t>
    </r>
    <r>
      <rPr>
        <sz val="10"/>
        <rFont val="Times New Roman"/>
        <family val="1"/>
      </rPr>
      <t>For 4-Grade system (e.g. "Excellent", "Good", "Fair", and "Fail"), each correspond to (3, 2, 1, 0) respectively.</t>
    </r>
    <phoneticPr fontId="9"/>
  </si>
  <si>
    <r>
      <rPr>
        <sz val="11"/>
        <color theme="1"/>
        <rFont val="Arial Unicode MS"/>
        <family val="3"/>
        <charset val="128"/>
      </rPr>
      <t>①</t>
    </r>
    <r>
      <rPr>
        <sz val="11"/>
        <color theme="1"/>
        <rFont val="Times New Roman"/>
        <family val="1"/>
      </rPr>
      <t xml:space="preserve"> My family’s income meet the above criteria</t>
    </r>
  </si>
  <si>
    <r>
      <rPr>
        <sz val="11"/>
        <color theme="1"/>
        <rFont val="Arial Unicode MS"/>
        <family val="3"/>
        <charset val="128"/>
      </rPr>
      <t>②</t>
    </r>
    <r>
      <rPr>
        <sz val="11"/>
        <color theme="1"/>
        <rFont val="Times New Roman"/>
        <family val="1"/>
      </rPr>
      <t xml:space="preserve"> My household’s income exceeds the maximum annual income given in the table above, but I have difficulty in self-financing overseas study for financial reasons.</t>
    </r>
  </si>
  <si>
    <t>④SHEF　Course A: “Science and Engineering”</t>
    <phoneticPr fontId="9"/>
  </si>
  <si>
    <t>Working language other than English</t>
    <phoneticPr fontId="9"/>
  </si>
  <si>
    <r>
      <rPr>
        <sz val="11"/>
        <color rgb="FFFF0000"/>
        <rFont val="ＭＳ Ｐゴシック"/>
        <family val="3"/>
        <charset val="128"/>
      </rPr>
      <t>＜</t>
    </r>
    <r>
      <rPr>
        <sz val="11"/>
        <color rgb="FFFF0000"/>
        <rFont val="Times New Roman"/>
        <family val="1"/>
      </rPr>
      <t>All years from enrollment</t>
    </r>
    <r>
      <rPr>
        <sz val="11"/>
        <color rgb="FFFF0000"/>
        <rFont val="ＭＳ Ｐゴシック"/>
        <family val="3"/>
        <charset val="128"/>
      </rPr>
      <t>＞</t>
    </r>
    <phoneticPr fontId="9"/>
  </si>
  <si>
    <t>英語学年</t>
    <rPh sb="0" eb="2">
      <t>エイゴ</t>
    </rPh>
    <rPh sb="2" eb="4">
      <t>ガクネン</t>
    </rPh>
    <phoneticPr fontId="12"/>
  </si>
  <si>
    <t>学年</t>
    <rPh sb="0" eb="2">
      <t>ガクネン</t>
    </rPh>
    <phoneticPr fontId="12"/>
  </si>
  <si>
    <t>学部1</t>
    <rPh sb="0" eb="2">
      <t>ガクブ</t>
    </rPh>
    <phoneticPr fontId="12"/>
  </si>
  <si>
    <t>学部2</t>
    <rPh sb="0" eb="2">
      <t>ガクブ</t>
    </rPh>
    <phoneticPr fontId="12"/>
  </si>
  <si>
    <t>学部3</t>
    <rPh sb="0" eb="2">
      <t>ガクブ</t>
    </rPh>
    <phoneticPr fontId="12"/>
  </si>
  <si>
    <t>学部4</t>
    <rPh sb="0" eb="2">
      <t>ガクブ</t>
    </rPh>
    <phoneticPr fontId="12"/>
  </si>
  <si>
    <t>B5</t>
  </si>
  <si>
    <t>学部5</t>
    <rPh sb="0" eb="2">
      <t>ガクブ</t>
    </rPh>
    <phoneticPr fontId="12"/>
  </si>
  <si>
    <t>B6</t>
  </si>
  <si>
    <t>学部6</t>
    <rPh sb="0" eb="2">
      <t>ガクブ</t>
    </rPh>
    <phoneticPr fontId="12"/>
  </si>
  <si>
    <t>M1</t>
  </si>
  <si>
    <t>修士1</t>
    <rPh sb="0" eb="2">
      <t>シュウシ</t>
    </rPh>
    <phoneticPr fontId="12"/>
  </si>
  <si>
    <t>M2</t>
  </si>
  <si>
    <t>修士2</t>
    <rPh sb="0" eb="2">
      <t>シュウシ</t>
    </rPh>
    <phoneticPr fontId="12"/>
  </si>
  <si>
    <t>専門職1</t>
    <rPh sb="0" eb="2">
      <t>センモン</t>
    </rPh>
    <rPh sb="2" eb="3">
      <t>ショク</t>
    </rPh>
    <phoneticPr fontId="12"/>
  </si>
  <si>
    <t>専門職2</t>
    <rPh sb="0" eb="2">
      <t>センモン</t>
    </rPh>
    <rPh sb="2" eb="3">
      <t>ショク</t>
    </rPh>
    <phoneticPr fontId="12"/>
  </si>
  <si>
    <t>専門職3</t>
    <rPh sb="0" eb="2">
      <t>センモン</t>
    </rPh>
    <rPh sb="2" eb="3">
      <t>ショク</t>
    </rPh>
    <phoneticPr fontId="12"/>
  </si>
  <si>
    <t>D1</t>
  </si>
  <si>
    <t>博士1</t>
    <rPh sb="0" eb="2">
      <t>ハクシ</t>
    </rPh>
    <phoneticPr fontId="12"/>
  </si>
  <si>
    <t>D2</t>
  </si>
  <si>
    <t>博士2</t>
    <rPh sb="0" eb="2">
      <t>ハクシ</t>
    </rPh>
    <phoneticPr fontId="12"/>
  </si>
  <si>
    <t>D3</t>
  </si>
  <si>
    <t>博士3</t>
    <rPh sb="0" eb="2">
      <t>ハクシ</t>
    </rPh>
    <phoneticPr fontId="12"/>
  </si>
  <si>
    <t>【If submission is not required, please select the reason】</t>
    <phoneticPr fontId="9"/>
  </si>
  <si>
    <t>スコア提出不要理由英文</t>
    <rPh sb="3" eb="5">
      <t>テイシュツ</t>
    </rPh>
    <rPh sb="5" eb="7">
      <t>フヨウ</t>
    </rPh>
    <rPh sb="7" eb="9">
      <t>リユウ</t>
    </rPh>
    <rPh sb="9" eb="11">
      <t>エイブン</t>
    </rPh>
    <phoneticPr fontId="9"/>
  </si>
  <si>
    <t>YES</t>
  </si>
  <si>
    <t>使用語学英文</t>
    <rPh sb="0" eb="2">
      <t>シヨウ</t>
    </rPh>
    <rPh sb="2" eb="4">
      <t>ゴガク</t>
    </rPh>
    <rPh sb="4" eb="6">
      <t>エイブン</t>
    </rPh>
    <phoneticPr fontId="9"/>
  </si>
  <si>
    <t>奨学金受給希望</t>
    <rPh sb="0" eb="3">
      <t>ショウガクキン</t>
    </rPh>
    <rPh sb="3" eb="5">
      <t>ジュキュウ</t>
    </rPh>
    <rPh sb="5" eb="7">
      <t>キボウ</t>
    </rPh>
    <phoneticPr fontId="9"/>
  </si>
  <si>
    <t>経済状況英語</t>
    <rPh sb="0" eb="2">
      <t>ケイザイ</t>
    </rPh>
    <rPh sb="2" eb="4">
      <t>ジョウキョウ</t>
    </rPh>
    <rPh sb="4" eb="6">
      <t>エイゴ</t>
    </rPh>
    <phoneticPr fontId="9"/>
  </si>
  <si>
    <t>経済状況</t>
    <rPh sb="0" eb="2">
      <t>ケイザイ</t>
    </rPh>
    <rPh sb="2" eb="4">
      <t>ジョウキョウ</t>
    </rPh>
    <phoneticPr fontId="9"/>
  </si>
  <si>
    <t>希望する</t>
    <rPh sb="0" eb="2">
      <t>キボウ</t>
    </rPh>
    <phoneticPr fontId="9"/>
  </si>
  <si>
    <t>①上記の家計基準に合致する</t>
    <rPh sb="1" eb="3">
      <t>ジョウキ</t>
    </rPh>
    <rPh sb="4" eb="6">
      <t>カケイ</t>
    </rPh>
    <rPh sb="6" eb="8">
      <t>キジュン</t>
    </rPh>
    <rPh sb="9" eb="11">
      <t>ガッチ</t>
    </rPh>
    <phoneticPr fontId="9"/>
  </si>
  <si>
    <t>希望しない</t>
    <rPh sb="0" eb="2">
      <t>キボウ</t>
    </rPh>
    <phoneticPr fontId="9"/>
  </si>
  <si>
    <t>②上記の家計基準表の上限を超えているが、経済的理由により自費のみでの留学が困難である。</t>
  </si>
  <si>
    <t>Not Receiving</t>
    <phoneticPr fontId="9"/>
  </si>
  <si>
    <t>Applying</t>
    <phoneticPr fontId="9"/>
  </si>
  <si>
    <t>Receiving</t>
    <phoneticPr fontId="9"/>
  </si>
  <si>
    <t>受給予定無し</t>
    <phoneticPr fontId="9"/>
  </si>
  <si>
    <t>受給申請中</t>
    <phoneticPr fontId="9"/>
  </si>
  <si>
    <t>受給決定済・受給中</t>
    <phoneticPr fontId="9"/>
  </si>
  <si>
    <t>受給状況</t>
    <rPh sb="0" eb="2">
      <t>ジュキュウ</t>
    </rPh>
    <rPh sb="2" eb="4">
      <t>ジョウキョウ</t>
    </rPh>
    <phoneticPr fontId="9"/>
  </si>
  <si>
    <t>受給状況英文</t>
    <rPh sb="0" eb="2">
      <t>ジュキュウ</t>
    </rPh>
    <rPh sb="2" eb="4">
      <t>ジョウキョウ</t>
    </rPh>
    <rPh sb="4" eb="6">
      <t>エイブン</t>
    </rPh>
    <phoneticPr fontId="9"/>
  </si>
  <si>
    <t>トウダイ　タロウ</t>
    <phoneticPr fontId="9"/>
  </si>
  <si>
    <t>〒123-4567</t>
    <phoneticPr fontId="9"/>
  </si>
  <si>
    <t>〒123-6789</t>
    <phoneticPr fontId="9"/>
  </si>
  <si>
    <t>東京都文京区本郷７－３－１</t>
    <rPh sb="0" eb="3">
      <t>トウキョウト</t>
    </rPh>
    <rPh sb="3" eb="6">
      <t>ブンキョウク</t>
    </rPh>
    <rPh sb="6" eb="8">
      <t>ホンゴウ</t>
    </rPh>
    <phoneticPr fontId="11"/>
  </si>
  <si>
    <t xml:space="preserve">Enrolled on degree courses in English (excluding students who transferred into PEAK after their second year (shingaku-furiwake)) </t>
    <phoneticPr fontId="9"/>
  </si>
  <si>
    <t>Submit TOEIC scores (only UCSD winter program is applied)</t>
    <phoneticPr fontId="9"/>
  </si>
  <si>
    <t>TOEFL/IELTS</t>
    <phoneticPr fontId="9"/>
  </si>
  <si>
    <t>If submission is not required, please select the reason</t>
    <phoneticPr fontId="9"/>
  </si>
  <si>
    <t xml:space="preserve">Reasons for not submitting English test scores </t>
    <phoneticPr fontId="9"/>
  </si>
  <si>
    <t>Scores/results etc. of language other than English</t>
    <phoneticPr fontId="9"/>
  </si>
  <si>
    <t>(If applying (or planning on applying) to programs other than other than this program, please list program names and universities. )</t>
    <phoneticPr fontId="9"/>
  </si>
  <si>
    <r>
      <rPr>
        <sz val="8"/>
        <color theme="1"/>
        <rFont val="ＭＳ 明朝"/>
        <family val="1"/>
        <charset val="128"/>
      </rPr>
      <t>①</t>
    </r>
    <r>
      <rPr>
        <sz val="8"/>
        <color theme="1"/>
        <rFont val="Times New Roman"/>
        <family val="1"/>
      </rPr>
      <t>If you pass the internal screening, would you like us to share your contact information (name and email) with other UTokyo students participating in the same program to exchange information?</t>
    </r>
    <phoneticPr fontId="9"/>
  </si>
  <si>
    <t>College of Arts and Sciences</t>
  </si>
  <si>
    <r>
      <rPr>
        <b/>
        <sz val="14"/>
        <color theme="1"/>
        <rFont val="Times New Roman"/>
        <family val="1"/>
      </rPr>
      <t>Supervisor</t>
    </r>
    <r>
      <rPr>
        <sz val="14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Department</t>
    </r>
    <r>
      <rPr>
        <sz val="11"/>
        <color theme="1"/>
        <rFont val="ＭＳ 明朝"/>
        <family val="1"/>
        <charset val="128"/>
      </rPr>
      <t>／</t>
    </r>
    <r>
      <rPr>
        <sz val="11"/>
        <color theme="1"/>
        <rFont val="Times New Roman"/>
        <family val="1"/>
      </rPr>
      <t>Position</t>
    </r>
    <r>
      <rPr>
        <sz val="11"/>
        <color theme="1"/>
        <rFont val="ＭＳ 明朝"/>
        <family val="1"/>
        <charset val="128"/>
      </rPr>
      <t>／</t>
    </r>
    <r>
      <rPr>
        <sz val="11"/>
        <color theme="1"/>
        <rFont val="Times New Roman"/>
        <family val="1"/>
      </rPr>
      <t>Name</t>
    </r>
    <r>
      <rPr>
        <u/>
        <sz val="11"/>
        <color theme="1"/>
        <rFont val="ＭＳ 明朝"/>
        <family val="1"/>
        <charset val="128"/>
      </rPr>
      <t>　　　　　　　　　　　　　　　　　</t>
    </r>
    <r>
      <rPr>
        <u/>
        <sz val="11"/>
        <color theme="1"/>
        <rFont val="Times New Roman"/>
        <family val="1"/>
      </rPr>
      <t xml:space="preserve">                      </t>
    </r>
    <r>
      <rPr>
        <u/>
        <sz val="11"/>
        <color theme="1"/>
        <rFont val="ＭＳ 明朝"/>
        <family val="1"/>
        <charset val="128"/>
      </rPr>
      <t>　　　　　　　　　　　</t>
    </r>
    <phoneticPr fontId="9"/>
  </si>
  <si>
    <t>University/College</t>
    <phoneticPr fontId="9"/>
  </si>
  <si>
    <t>Graduate School</t>
    <phoneticPr fontId="9"/>
  </si>
  <si>
    <t>Faculty</t>
    <phoneticPr fontId="9"/>
  </si>
  <si>
    <t>Department</t>
    <phoneticPr fontId="9"/>
  </si>
  <si>
    <r>
      <t xml:space="preserve">In English as written in passport </t>
    </r>
    <r>
      <rPr>
        <sz val="9"/>
        <color theme="1"/>
        <rFont val="Times New Roman"/>
        <family val="1"/>
      </rPr>
      <t>(FAMILY-&gt;Given)</t>
    </r>
    <phoneticPr fontId="9"/>
  </si>
  <si>
    <t>Sciences Po Spring School European Studies Programme</t>
    <phoneticPr fontId="9"/>
  </si>
  <si>
    <r>
      <rPr>
        <b/>
        <sz val="10"/>
        <color rgb="FFFF0000"/>
        <rFont val="ＭＳ Ｐ明朝"/>
        <family val="1"/>
        <charset val="128"/>
      </rPr>
      <t>※</t>
    </r>
    <r>
      <rPr>
        <b/>
        <sz val="10"/>
        <color rgb="FFFF0000"/>
        <rFont val="Times New Roman"/>
        <family val="1"/>
      </rPr>
      <t xml:space="preserve">Make sure to write within this space (use font size greater than 12 pts).  Do not change the setting to this sheet. </t>
    </r>
    <phoneticPr fontId="9"/>
  </si>
  <si>
    <r>
      <rPr>
        <sz val="9"/>
        <color rgb="FFFF0000"/>
        <rFont val="ＭＳ Ｐ明朝"/>
        <family val="1"/>
        <charset val="128"/>
      </rPr>
      <t>※</t>
    </r>
    <r>
      <rPr>
        <sz val="9"/>
        <color rgb="FFFF0000"/>
        <rFont val="Times New Roman"/>
        <family val="1"/>
      </rPr>
      <t xml:space="preserve">Make sure to write within this space (use font size greater than 12 pts).  Do not change the setting to this sheet. </t>
    </r>
    <phoneticPr fontId="9"/>
  </si>
  <si>
    <t>English test scores other than TOEFL or IELTS</t>
    <phoneticPr fontId="9"/>
  </si>
  <si>
    <t>現在の所属学年</t>
    <rPh sb="0" eb="2">
      <t>ゲンザイ</t>
    </rPh>
    <rPh sb="3" eb="5">
      <t>ショゾク</t>
    </rPh>
    <rPh sb="5" eb="7">
      <t>ガクネン</t>
    </rPh>
    <phoneticPr fontId="11"/>
  </si>
  <si>
    <t>派遣時の所属学年</t>
    <rPh sb="0" eb="2">
      <t>ハケン</t>
    </rPh>
    <rPh sb="2" eb="3">
      <t>ジ</t>
    </rPh>
    <rPh sb="4" eb="6">
      <t>ショゾク</t>
    </rPh>
    <rPh sb="6" eb="8">
      <t>ガクネン</t>
    </rPh>
    <phoneticPr fontId="11"/>
  </si>
  <si>
    <t>入進学年</t>
    <rPh sb="0" eb="3">
      <t>ニュウシンガク</t>
    </rPh>
    <rPh sb="3" eb="4">
      <t>ネン</t>
    </rPh>
    <phoneticPr fontId="11"/>
  </si>
  <si>
    <t>入進学月</t>
    <rPh sb="0" eb="3">
      <t>ニュウシンガク</t>
    </rPh>
    <rPh sb="3" eb="4">
      <t>ゲツ</t>
    </rPh>
    <phoneticPr fontId="11"/>
  </si>
  <si>
    <t>学業のための奨学金
ＪＡＳＳＯ以外の奨学金</t>
  </si>
  <si>
    <t>氏名（漢字）</t>
    <rPh sb="0" eb="2">
      <t>シメイ</t>
    </rPh>
    <rPh sb="3" eb="5">
      <t>カンジ</t>
    </rPh>
    <phoneticPr fontId="19"/>
  </si>
  <si>
    <t>氏名（フリガナ）</t>
    <rPh sb="0" eb="2">
      <t>シメイ</t>
    </rPh>
    <phoneticPr fontId="11"/>
  </si>
  <si>
    <t>パスポート英語表記</t>
    <rPh sb="5" eb="7">
      <t>エイゴ</t>
    </rPh>
    <rPh sb="7" eb="9">
      <t>ヒョウキ</t>
    </rPh>
    <phoneticPr fontId="19"/>
  </si>
  <si>
    <t>性別</t>
    <rPh sb="0" eb="2">
      <t>セイベツ</t>
    </rPh>
    <phoneticPr fontId="19"/>
  </si>
  <si>
    <t>所属学部・研究科</t>
    <rPh sb="0" eb="2">
      <t>ショゾク</t>
    </rPh>
    <rPh sb="2" eb="4">
      <t>ガクブ</t>
    </rPh>
    <rPh sb="5" eb="8">
      <t>ケンキュウカ</t>
    </rPh>
    <phoneticPr fontId="19"/>
  </si>
  <si>
    <t>学科・専攻・科類</t>
    <rPh sb="0" eb="2">
      <t>ガッカ</t>
    </rPh>
    <rPh sb="3" eb="5">
      <t>センコウ</t>
    </rPh>
    <rPh sb="6" eb="7">
      <t>カ</t>
    </rPh>
    <rPh sb="7" eb="8">
      <t>ルイ</t>
    </rPh>
    <phoneticPr fontId="19"/>
  </si>
  <si>
    <t>学年</t>
    <rPh sb="0" eb="2">
      <t>ガクネン</t>
    </rPh>
    <phoneticPr fontId="19"/>
  </si>
  <si>
    <t>状態</t>
    <rPh sb="0" eb="2">
      <t>ジョウタイ</t>
    </rPh>
    <phoneticPr fontId="11"/>
  </si>
  <si>
    <t>第3希望プログラムコード</t>
    <rPh sb="0" eb="1">
      <t>ダイ</t>
    </rPh>
    <rPh sb="2" eb="4">
      <t>キボウ</t>
    </rPh>
    <phoneticPr fontId="11"/>
  </si>
  <si>
    <t>前年度</t>
    <rPh sb="0" eb="3">
      <t>ゼンネンド</t>
    </rPh>
    <phoneticPr fontId="19"/>
  </si>
  <si>
    <t>英語スコア
提出不要
理由</t>
    <rPh sb="0" eb="2">
      <t>エイゴ</t>
    </rPh>
    <rPh sb="6" eb="8">
      <t>テイシュツ</t>
    </rPh>
    <rPh sb="8" eb="10">
      <t>フヨウ</t>
    </rPh>
    <rPh sb="11" eb="13">
      <t>リユウ</t>
    </rPh>
    <phoneticPr fontId="11"/>
  </si>
  <si>
    <t>英語による学位取得コース</t>
    <rPh sb="0" eb="2">
      <t>エイゴ</t>
    </rPh>
    <rPh sb="5" eb="7">
      <t>ガクイ</t>
    </rPh>
    <rPh sb="7" eb="9">
      <t>シュトク</t>
    </rPh>
    <phoneticPr fontId="11"/>
  </si>
  <si>
    <t>使用言語
第1希望校</t>
    <rPh sb="0" eb="2">
      <t>シヨウ</t>
    </rPh>
    <rPh sb="2" eb="4">
      <t>ゲンゴ</t>
    </rPh>
    <rPh sb="5" eb="6">
      <t>ダイ</t>
    </rPh>
    <rPh sb="7" eb="10">
      <t>キボウコウ</t>
    </rPh>
    <phoneticPr fontId="11"/>
  </si>
  <si>
    <t>使用言語
第2希望校</t>
    <rPh sb="0" eb="2">
      <t>シヨウ</t>
    </rPh>
    <rPh sb="2" eb="4">
      <t>ゲンゴ</t>
    </rPh>
    <rPh sb="5" eb="6">
      <t>ダイ</t>
    </rPh>
    <rPh sb="7" eb="10">
      <t>キボウコウ</t>
    </rPh>
    <phoneticPr fontId="11"/>
  </si>
  <si>
    <t>使用言語
第3希望校</t>
    <rPh sb="0" eb="2">
      <t>シヨウ</t>
    </rPh>
    <rPh sb="2" eb="4">
      <t>ゲンゴ</t>
    </rPh>
    <rPh sb="5" eb="6">
      <t>ダイ</t>
    </rPh>
    <rPh sb="7" eb="10">
      <t>キボウコウ</t>
    </rPh>
    <phoneticPr fontId="11"/>
  </si>
  <si>
    <t>英語スコア（TOEFL,IELTS以外）English test scores other than TOEFL or IELTS</t>
    <rPh sb="0" eb="2">
      <t>エイゴ</t>
    </rPh>
    <rPh sb="17" eb="19">
      <t>イガイ</t>
    </rPh>
    <phoneticPr fontId="11"/>
  </si>
  <si>
    <t>英語以外の言語の試験スコア等</t>
    <rPh sb="0" eb="2">
      <t>エイゴ</t>
    </rPh>
    <rPh sb="2" eb="4">
      <t>イガイ</t>
    </rPh>
    <rPh sb="5" eb="7">
      <t>ゲンゴ</t>
    </rPh>
    <rPh sb="8" eb="10">
      <t>シケン</t>
    </rPh>
    <rPh sb="13" eb="14">
      <t>ナド</t>
    </rPh>
    <phoneticPr fontId="11"/>
  </si>
  <si>
    <t>学籍番号</t>
    <rPh sb="0" eb="2">
      <t>ガクセキ</t>
    </rPh>
    <rPh sb="2" eb="4">
      <t>バンゴウ</t>
    </rPh>
    <phoneticPr fontId="11"/>
  </si>
  <si>
    <t>生年月日</t>
    <rPh sb="0" eb="2">
      <t>セイネン</t>
    </rPh>
    <rPh sb="2" eb="4">
      <t>ガッピ</t>
    </rPh>
    <phoneticPr fontId="11"/>
  </si>
  <si>
    <t>年齢</t>
    <rPh sb="0" eb="2">
      <t>ネンレイ</t>
    </rPh>
    <phoneticPr fontId="11"/>
  </si>
  <si>
    <t>国籍</t>
    <rPh sb="0" eb="2">
      <t>コクセキ</t>
    </rPh>
    <phoneticPr fontId="11"/>
  </si>
  <si>
    <t>国費留学生か</t>
    <rPh sb="0" eb="2">
      <t>コクヒ</t>
    </rPh>
    <rPh sb="2" eb="5">
      <t>リュウガクセイ</t>
    </rPh>
    <phoneticPr fontId="11"/>
  </si>
  <si>
    <t>内定者との連絡交換</t>
    <rPh sb="0" eb="3">
      <t>ナイテイシャ</t>
    </rPh>
    <rPh sb="5" eb="7">
      <t>レンラク</t>
    </rPh>
    <rPh sb="7" eb="9">
      <t>コウカン</t>
    </rPh>
    <phoneticPr fontId="11"/>
  </si>
  <si>
    <t>後輩からの連絡</t>
    <rPh sb="0" eb="2">
      <t>コウハイ</t>
    </rPh>
    <rPh sb="5" eb="7">
      <t>レンラク</t>
    </rPh>
    <phoneticPr fontId="11"/>
  </si>
  <si>
    <t>第１希望開始年</t>
    <rPh sb="4" eb="6">
      <t>カイシ</t>
    </rPh>
    <rPh sb="6" eb="7">
      <t>ネン</t>
    </rPh>
    <phoneticPr fontId="11"/>
  </si>
  <si>
    <t>第１希望開始月</t>
    <rPh sb="4" eb="6">
      <t>カイシ</t>
    </rPh>
    <rPh sb="6" eb="7">
      <t>ツキ</t>
    </rPh>
    <phoneticPr fontId="11"/>
  </si>
  <si>
    <t>第１希望開始日</t>
    <rPh sb="4" eb="6">
      <t>カイシ</t>
    </rPh>
    <rPh sb="6" eb="7">
      <t>ニチ</t>
    </rPh>
    <phoneticPr fontId="11"/>
  </si>
  <si>
    <t>第１希望終了年</t>
    <rPh sb="6" eb="7">
      <t>ネン</t>
    </rPh>
    <phoneticPr fontId="11"/>
  </si>
  <si>
    <t>第１希望終了月</t>
    <rPh sb="6" eb="7">
      <t>ツキ</t>
    </rPh>
    <phoneticPr fontId="11"/>
  </si>
  <si>
    <t>第１希望終了日</t>
    <rPh sb="6" eb="7">
      <t>ニチ</t>
    </rPh>
    <phoneticPr fontId="11"/>
  </si>
  <si>
    <t>第１希望日数</t>
    <rPh sb="4" eb="6">
      <t>ニッスウ</t>
    </rPh>
    <phoneticPr fontId="11"/>
  </si>
  <si>
    <t>第２希望開始年</t>
    <rPh sb="4" eb="6">
      <t>カイシ</t>
    </rPh>
    <rPh sb="6" eb="7">
      <t>ネン</t>
    </rPh>
    <phoneticPr fontId="11"/>
  </si>
  <si>
    <t>第２希望開始月</t>
    <rPh sb="4" eb="6">
      <t>カイシ</t>
    </rPh>
    <rPh sb="6" eb="7">
      <t>ツキ</t>
    </rPh>
    <phoneticPr fontId="11"/>
  </si>
  <si>
    <t>第２希望開始日</t>
    <rPh sb="4" eb="6">
      <t>カイシ</t>
    </rPh>
    <rPh sb="6" eb="7">
      <t>ニチ</t>
    </rPh>
    <phoneticPr fontId="11"/>
  </si>
  <si>
    <t>第２希望終了年</t>
    <rPh sb="6" eb="7">
      <t>ネン</t>
    </rPh>
    <phoneticPr fontId="11"/>
  </si>
  <si>
    <t>第２希望終了月</t>
    <rPh sb="6" eb="7">
      <t>ツキ</t>
    </rPh>
    <phoneticPr fontId="11"/>
  </si>
  <si>
    <t>第２希望終了日</t>
    <rPh sb="6" eb="7">
      <t>ニチ</t>
    </rPh>
    <phoneticPr fontId="11"/>
  </si>
  <si>
    <t>第２希望日数</t>
    <rPh sb="4" eb="6">
      <t>ニッスウ</t>
    </rPh>
    <phoneticPr fontId="11"/>
  </si>
  <si>
    <t>TOEFL iBT受験年月日</t>
    <rPh sb="9" eb="11">
      <t>ジュケン</t>
    </rPh>
    <rPh sb="11" eb="14">
      <t>ネンガッピ</t>
    </rPh>
    <phoneticPr fontId="11"/>
  </si>
  <si>
    <t>IELTS受験年月日</t>
    <rPh sb="5" eb="7">
      <t>ジュケン</t>
    </rPh>
    <rPh sb="7" eb="10">
      <t>ネンガッピ</t>
    </rPh>
    <phoneticPr fontId="11"/>
  </si>
  <si>
    <t>併願状況</t>
    <rPh sb="0" eb="2">
      <t>ヘイガン</t>
    </rPh>
    <rPh sb="2" eb="4">
      <t>ジョウキョウ</t>
    </rPh>
    <phoneticPr fontId="11"/>
  </si>
  <si>
    <t>特記事項</t>
    <rPh sb="0" eb="2">
      <t>トッキ</t>
    </rPh>
    <rPh sb="2" eb="4">
      <t>ジコウ</t>
    </rPh>
    <phoneticPr fontId="11"/>
  </si>
  <si>
    <t>奨学金受給希望:
希望する○
しない×</t>
    <rPh sb="0" eb="3">
      <t>ショウガクキン</t>
    </rPh>
    <rPh sb="3" eb="5">
      <t>ジュキュウ</t>
    </rPh>
    <rPh sb="5" eb="7">
      <t>キボウ</t>
    </rPh>
    <rPh sb="9" eb="11">
      <t>キボウ</t>
    </rPh>
    <phoneticPr fontId="11"/>
  </si>
  <si>
    <t>経済状況</t>
    <rPh sb="0" eb="2">
      <t>ケイザイ</t>
    </rPh>
    <rPh sb="2" eb="4">
      <t>ジョウキョウ</t>
    </rPh>
    <phoneticPr fontId="11"/>
  </si>
  <si>
    <t>ＪＡＳＳＯ第一種第二種受給状況</t>
    <rPh sb="5" eb="6">
      <t>ダイ</t>
    </rPh>
    <rPh sb="6" eb="8">
      <t>イッシュ</t>
    </rPh>
    <rPh sb="8" eb="9">
      <t>ダイ</t>
    </rPh>
    <rPh sb="9" eb="11">
      <t>ニシュ</t>
    </rPh>
    <rPh sb="11" eb="13">
      <t>ジュキュウ</t>
    </rPh>
    <rPh sb="13" eb="15">
      <t>ジョウキョウ</t>
    </rPh>
    <phoneticPr fontId="11"/>
  </si>
  <si>
    <t>第一種番号</t>
    <rPh sb="0" eb="1">
      <t>ダイ</t>
    </rPh>
    <rPh sb="1" eb="3">
      <t>イッシュ</t>
    </rPh>
    <rPh sb="3" eb="5">
      <t>バンゴウ</t>
    </rPh>
    <phoneticPr fontId="11"/>
  </si>
  <si>
    <t>第二種番号</t>
    <rPh sb="0" eb="1">
      <t>ダイ</t>
    </rPh>
    <rPh sb="1" eb="3">
      <t>ニシュ</t>
    </rPh>
    <rPh sb="3" eb="5">
      <t>バンゴウ</t>
    </rPh>
    <phoneticPr fontId="11"/>
  </si>
  <si>
    <t>継続受給希望</t>
    <rPh sb="0" eb="2">
      <t>ケイゾク</t>
    </rPh>
    <rPh sb="2" eb="4">
      <t>ジュキュウ</t>
    </rPh>
    <rPh sb="4" eb="6">
      <t>キボウ</t>
    </rPh>
    <phoneticPr fontId="11"/>
  </si>
  <si>
    <t>休止手続予定年</t>
    <rPh sb="0" eb="2">
      <t>キュウシ</t>
    </rPh>
    <rPh sb="2" eb="4">
      <t>テツヅキ</t>
    </rPh>
    <rPh sb="4" eb="6">
      <t>ヨテイ</t>
    </rPh>
    <rPh sb="6" eb="7">
      <t>ネン</t>
    </rPh>
    <phoneticPr fontId="11"/>
  </si>
  <si>
    <t>休止手続予定月</t>
    <rPh sb="0" eb="2">
      <t>キュウシ</t>
    </rPh>
    <rPh sb="2" eb="4">
      <t>テツヅキ</t>
    </rPh>
    <rPh sb="4" eb="6">
      <t>ヨテイ</t>
    </rPh>
    <rPh sb="6" eb="7">
      <t>ツキ</t>
    </rPh>
    <phoneticPr fontId="11"/>
  </si>
  <si>
    <t>受給状況</t>
    <rPh sb="0" eb="2">
      <t>ジュキュウ</t>
    </rPh>
    <rPh sb="2" eb="4">
      <t>ジョウキョウ</t>
    </rPh>
    <phoneticPr fontId="11"/>
  </si>
  <si>
    <t>奨学金
名称</t>
    <rPh sb="4" eb="6">
      <t>メイショウ</t>
    </rPh>
    <phoneticPr fontId="11"/>
  </si>
  <si>
    <t>奨学金月額</t>
    <rPh sb="0" eb="3">
      <t>ショウガクキン</t>
    </rPh>
    <rPh sb="3" eb="5">
      <t>ゲツガク</t>
    </rPh>
    <phoneticPr fontId="11"/>
  </si>
  <si>
    <t xml:space="preserve">
併給許可</t>
    <rPh sb="1" eb="3">
      <t>ヘイキュウ</t>
    </rPh>
    <rPh sb="3" eb="5">
      <t>キョカ</t>
    </rPh>
    <phoneticPr fontId="11"/>
  </si>
  <si>
    <t>奨学金受給額</t>
    <rPh sb="0" eb="3">
      <t>ショウガクキン</t>
    </rPh>
    <rPh sb="3" eb="5">
      <t>ジュキュウ</t>
    </rPh>
    <rPh sb="5" eb="6">
      <t>ガク</t>
    </rPh>
    <phoneticPr fontId="11"/>
  </si>
  <si>
    <t>併給許可</t>
    <rPh sb="0" eb="2">
      <t>ヘイキュウ</t>
    </rPh>
    <rPh sb="2" eb="4">
      <t>キョカ</t>
    </rPh>
    <phoneticPr fontId="11"/>
  </si>
  <si>
    <t>第1希望プログラムコード</t>
  </si>
  <si>
    <t>第2希望プログラムコード</t>
  </si>
  <si>
    <t>R</t>
  </si>
  <si>
    <t>L</t>
  </si>
  <si>
    <t>S</t>
  </si>
  <si>
    <t>W</t>
  </si>
  <si>
    <t>T</t>
  </si>
  <si>
    <t>現在の所属・学年</t>
    <rPh sb="0" eb="2">
      <t>ゲンザイ</t>
    </rPh>
    <rPh sb="3" eb="5">
      <t>ショゾク</t>
    </rPh>
    <rPh sb="6" eb="8">
      <t>ガクネン</t>
    </rPh>
    <phoneticPr fontId="19"/>
  </si>
  <si>
    <t>派遣時の所属・学年</t>
    <rPh sb="0" eb="2">
      <t>ハケン</t>
    </rPh>
    <rPh sb="2" eb="3">
      <t>ジ</t>
    </rPh>
    <rPh sb="4" eb="6">
      <t>ショゾク</t>
    </rPh>
    <rPh sb="7" eb="9">
      <t>ガクネン</t>
    </rPh>
    <phoneticPr fontId="19"/>
  </si>
  <si>
    <t>希望プログラム</t>
    <rPh sb="0" eb="2">
      <t>キボウ</t>
    </rPh>
    <phoneticPr fontId="11"/>
  </si>
  <si>
    <t>TOEFL　iBT</t>
  </si>
  <si>
    <t>IELTS</t>
  </si>
  <si>
    <t>語学</t>
    <rPh sb="0" eb="2">
      <t>ゴガク</t>
    </rPh>
    <phoneticPr fontId="11"/>
  </si>
  <si>
    <t>基本情報</t>
    <rPh sb="0" eb="2">
      <t>キホン</t>
    </rPh>
    <rPh sb="2" eb="4">
      <t>ジョウホウ</t>
    </rPh>
    <phoneticPr fontId="11"/>
  </si>
  <si>
    <t>本人の連絡先</t>
    <rPh sb="0" eb="2">
      <t>ホンニン</t>
    </rPh>
    <rPh sb="3" eb="6">
      <t>レンラクサキ</t>
    </rPh>
    <phoneticPr fontId="11"/>
  </si>
  <si>
    <t>個人情報の確認</t>
    <rPh sb="0" eb="2">
      <t>コジン</t>
    </rPh>
    <rPh sb="2" eb="4">
      <t>ジョウホウ</t>
    </rPh>
    <rPh sb="5" eb="7">
      <t>カクニン</t>
    </rPh>
    <phoneticPr fontId="11"/>
  </si>
  <si>
    <t>希望プログラムの期間</t>
    <rPh sb="0" eb="2">
      <t>キボウ</t>
    </rPh>
    <rPh sb="8" eb="10">
      <t>キカン</t>
    </rPh>
    <phoneticPr fontId="11"/>
  </si>
  <si>
    <t>奨学金</t>
  </si>
  <si>
    <t>学業のための奨学金
JASSO</t>
    <rPh sb="0" eb="2">
      <t>ガクギョウ</t>
    </rPh>
    <rPh sb="6" eb="9">
      <t>ショウガクキン</t>
    </rPh>
    <phoneticPr fontId="11"/>
  </si>
  <si>
    <t>留学プログラムのための奨学金</t>
    <rPh sb="0" eb="2">
      <t>リュウガク</t>
    </rPh>
    <rPh sb="11" eb="14">
      <t>ショウガクキン</t>
    </rPh>
    <phoneticPr fontId="11"/>
  </si>
  <si>
    <r>
      <rPr>
        <b/>
        <sz val="14"/>
        <color theme="1"/>
        <rFont val="Times New Roman"/>
        <family val="1"/>
      </rPr>
      <t>Student</t>
    </r>
    <r>
      <rPr>
        <u/>
        <sz val="10"/>
        <color theme="1"/>
        <rFont val="ＭＳ 明朝"/>
        <family val="1"/>
        <charset val="128"/>
      </rPr>
      <t/>
    </r>
    <phoneticPr fontId="9"/>
  </si>
  <si>
    <r>
      <rPr>
        <b/>
        <sz val="14"/>
        <color theme="1"/>
        <rFont val="Times New Roman"/>
        <family val="1"/>
      </rPr>
      <t>Coordinator</t>
    </r>
    <r>
      <rPr>
        <sz val="12"/>
        <color theme="1"/>
        <rFont val="ＭＳ 明朝"/>
        <family val="1"/>
        <charset val="128"/>
      </rPr>
      <t>　</t>
    </r>
    <r>
      <rPr>
        <sz val="12"/>
        <color theme="1"/>
        <rFont val="Times New Roman"/>
        <family val="1"/>
      </rPr>
      <t>Department</t>
    </r>
    <r>
      <rPr>
        <sz val="12"/>
        <color theme="1"/>
        <rFont val="ＭＳ 明朝"/>
        <family val="1"/>
        <charset val="128"/>
      </rPr>
      <t>／</t>
    </r>
    <r>
      <rPr>
        <sz val="12"/>
        <color theme="1"/>
        <rFont val="Times New Roman"/>
        <family val="1"/>
      </rPr>
      <t>Position</t>
    </r>
    <r>
      <rPr>
        <sz val="12"/>
        <color theme="1"/>
        <rFont val="ＭＳ 明朝"/>
        <family val="1"/>
        <charset val="128"/>
      </rPr>
      <t>／</t>
    </r>
    <r>
      <rPr>
        <sz val="12"/>
        <color theme="1"/>
        <rFont val="Times New Roman"/>
        <family val="1"/>
      </rPr>
      <t>Name</t>
    </r>
    <r>
      <rPr>
        <u/>
        <sz val="10"/>
        <color theme="1"/>
        <rFont val="ＭＳ 明朝"/>
        <family val="1"/>
        <charset val="128"/>
      </rPr>
      <t>　　　　　　　　　　　　　　　　　　　　　　　　　　　　　　　　　　　　</t>
    </r>
    <phoneticPr fontId="9"/>
  </si>
  <si>
    <t>2016年第1回</t>
    <rPh sb="4" eb="5">
      <t>ネン</t>
    </rPh>
    <rPh sb="5" eb="6">
      <t>ダイ</t>
    </rPh>
    <rPh sb="7" eb="8">
      <t>カイ</t>
    </rPh>
    <phoneticPr fontId="9"/>
  </si>
  <si>
    <t>2016年第2回</t>
    <rPh sb="4" eb="5">
      <t>ネン</t>
    </rPh>
    <rPh sb="5" eb="6">
      <t>ダイ</t>
    </rPh>
    <rPh sb="7" eb="8">
      <t>カイ</t>
    </rPh>
    <phoneticPr fontId="9"/>
  </si>
  <si>
    <t>2016年</t>
    <rPh sb="4" eb="5">
      <t>ネン</t>
    </rPh>
    <phoneticPr fontId="9"/>
  </si>
  <si>
    <t>短期プログラム英語一覧</t>
    <rPh sb="0" eb="2">
      <t>タンキ</t>
    </rPh>
    <rPh sb="7" eb="9">
      <t>エイゴ</t>
    </rPh>
    <rPh sb="9" eb="11">
      <t>イチラン</t>
    </rPh>
    <phoneticPr fontId="8"/>
  </si>
  <si>
    <t>短期プログラム一覧</t>
    <rPh sb="0" eb="2">
      <t>タンキ</t>
    </rPh>
    <rPh sb="7" eb="9">
      <t>イチラン</t>
    </rPh>
    <phoneticPr fontId="8"/>
  </si>
  <si>
    <t>【Program Code】2nd Short-Term Summer Study Abroad programs</t>
  </si>
  <si>
    <t>【プログラムコード】第２回ＳＰ</t>
    <rPh sb="10" eb="11">
      <t>ダイ</t>
    </rPh>
    <rPh sb="12" eb="13">
      <t>カイ</t>
    </rPh>
    <phoneticPr fontId="9"/>
  </si>
  <si>
    <t>①PKU</t>
    <phoneticPr fontId="9"/>
  </si>
  <si>
    <t>①NTUIU</t>
    <phoneticPr fontId="9"/>
  </si>
  <si>
    <t>②HKU</t>
    <phoneticPr fontId="9"/>
  </si>
  <si>
    <t>②PKU</t>
    <phoneticPr fontId="9"/>
  </si>
  <si>
    <t>③SNU</t>
    <phoneticPr fontId="9"/>
  </si>
  <si>
    <t>④SHEF　Aコース: “Science and Engineering”</t>
    <phoneticPr fontId="9"/>
  </si>
  <si>
    <t>④SHEF　Course B: “Arts and Humanities and Social Sciences”</t>
    <phoneticPr fontId="9"/>
  </si>
  <si>
    <t>④SHEF　Bコース: “Arts and Humanities and Social Sciences”</t>
    <phoneticPr fontId="9"/>
  </si>
  <si>
    <t>⑤UW</t>
    <phoneticPr fontId="9"/>
  </si>
  <si>
    <t>【Program Code】</t>
  </si>
  <si>
    <t>【プログラムコード】その他単発</t>
    <rPh sb="12" eb="13">
      <t>タ</t>
    </rPh>
    <rPh sb="13" eb="15">
      <t>タンパツ</t>
    </rPh>
    <phoneticPr fontId="9"/>
  </si>
  <si>
    <t>インドネシア大学ウィンタープログラム</t>
    <rPh sb="6" eb="8">
      <t>ダイガク</t>
    </rPh>
    <phoneticPr fontId="9"/>
  </si>
  <si>
    <t>Science Po Spring School European Studies Programme</t>
  </si>
  <si>
    <t>パリ政治学院（Science Po）春季短期留学European Studies Programme</t>
    <phoneticPr fontId="9"/>
  </si>
  <si>
    <t>National Taiwan University</t>
    <phoneticPr fontId="9"/>
  </si>
  <si>
    <t>YYYY/MM/DD</t>
    <phoneticPr fontId="9"/>
  </si>
  <si>
    <t>東大　太郎</t>
    <phoneticPr fontId="9"/>
  </si>
  <si>
    <t>TODAI Taro</t>
    <phoneticPr fontId="9"/>
  </si>
  <si>
    <t>USA</t>
  </si>
  <si>
    <t>080-123-4567</t>
  </si>
  <si>
    <t>todai.taro@mail.u-tokyo.ac.jp</t>
  </si>
  <si>
    <t>TODAI Hanako</t>
  </si>
  <si>
    <t>Mother</t>
    <phoneticPr fontId="9"/>
  </si>
  <si>
    <r>
      <rPr>
        <sz val="10"/>
        <color rgb="FF000000"/>
        <rFont val="ＭＳ Ｐ明朝"/>
        <family val="1"/>
        <charset val="128"/>
      </rPr>
      <t>東京都目黒区駒場</t>
    </r>
    <r>
      <rPr>
        <sz val="10"/>
        <color rgb="FF000000"/>
        <rFont val="Times New Roman"/>
        <family val="1"/>
      </rPr>
      <t>1-2-3</t>
    </r>
    <rPh sb="0" eb="3">
      <t>トウキョウト</t>
    </rPh>
    <rPh sb="3" eb="6">
      <t>メグロク</t>
    </rPh>
    <rPh sb="6" eb="8">
      <t>コマバ</t>
    </rPh>
    <phoneticPr fontId="11"/>
  </si>
  <si>
    <t>03-123-4567</t>
    <phoneticPr fontId="9"/>
  </si>
  <si>
    <t>Graduate School of Arts and Sciences</t>
  </si>
  <si>
    <t>PEAK (Japan in East Asia)</t>
    <phoneticPr fontId="9"/>
  </si>
  <si>
    <t>Same as current</t>
    <phoneticPr fontId="9"/>
  </si>
  <si>
    <t>東大　次郎</t>
    <phoneticPr fontId="9"/>
  </si>
  <si>
    <t>National Taiwan University and the University of Tokyo Joint Winter Program</t>
  </si>
  <si>
    <t>第３希望開始年</t>
    <rPh sb="4" eb="6">
      <t>カイシ</t>
    </rPh>
    <rPh sb="6" eb="7">
      <t>ネン</t>
    </rPh>
    <phoneticPr fontId="9"/>
  </si>
  <si>
    <t>第３希望開始月</t>
    <rPh sb="4" eb="6">
      <t>カイシ</t>
    </rPh>
    <rPh sb="6" eb="7">
      <t>ツキ</t>
    </rPh>
    <phoneticPr fontId="9"/>
  </si>
  <si>
    <t>第３希望開始日</t>
    <rPh sb="4" eb="6">
      <t>カイシ</t>
    </rPh>
    <rPh sb="6" eb="7">
      <t>ニチ</t>
    </rPh>
    <phoneticPr fontId="9"/>
  </si>
  <si>
    <t>第３希望終了年</t>
    <rPh sb="6" eb="7">
      <t>ネン</t>
    </rPh>
    <phoneticPr fontId="9"/>
  </si>
  <si>
    <t>第３希望終了月</t>
    <rPh sb="6" eb="7">
      <t>ツキ</t>
    </rPh>
    <phoneticPr fontId="9"/>
  </si>
  <si>
    <t>第３希望終了日</t>
    <rPh sb="6" eb="7">
      <t>ニチ</t>
    </rPh>
    <phoneticPr fontId="9"/>
  </si>
  <si>
    <t>第３希望日数</t>
    <rPh sb="4" eb="6">
      <t>ニッスウ</t>
    </rPh>
    <phoneticPr fontId="9"/>
  </si>
  <si>
    <t>Name:</t>
    <phoneticPr fontId="9"/>
  </si>
  <si>
    <r>
      <rPr>
        <sz val="11"/>
        <rFont val="ＭＳ Ｐゴシック"/>
        <family val="3"/>
        <charset val="128"/>
      </rPr>
      <t>④</t>
    </r>
    <r>
      <rPr>
        <sz val="11"/>
        <rFont val="Times New Roman"/>
        <family val="1"/>
      </rPr>
      <t xml:space="preserve"> Grading Coefficient
</t>
    </r>
    <r>
      <rPr>
        <sz val="11"/>
        <rFont val="ＭＳ Ｐゴシック"/>
        <family val="3"/>
        <charset val="128"/>
      </rPr>
      <t>　　　　　　</t>
    </r>
    <r>
      <rPr>
        <sz val="11"/>
        <rFont val="Times New Roman"/>
        <family val="1"/>
      </rPr>
      <t xml:space="preserve">  Automatically transfered to the "Grading Coefficient Calculation Table". </t>
    </r>
    <r>
      <rPr>
        <sz val="11"/>
        <rFont val="ＭＳ Ｐゴシック"/>
        <family val="3"/>
        <charset val="128"/>
      </rPr>
      <t>→</t>
    </r>
    <phoneticPr fontId="9"/>
  </si>
  <si>
    <t>国立台湾大学・東京大学合同ウインタープログラム</t>
    <phoneticPr fontId="9"/>
  </si>
  <si>
    <t>UC San Diego Winter Program</t>
    <phoneticPr fontId="9"/>
  </si>
  <si>
    <t>カリフォルニア大学サンディエゴ校ウィンタープログラム</t>
  </si>
  <si>
    <t>Indonesia University Winter Program</t>
    <phoneticPr fontId="9"/>
  </si>
  <si>
    <t>Age</t>
    <phoneticPr fontId="9"/>
  </si>
  <si>
    <t>University of Illinois at Urbana-Champaign</t>
    <phoneticPr fontId="9"/>
  </si>
  <si>
    <t>none</t>
    <phoneticPr fontId="9"/>
  </si>
  <si>
    <r>
      <t>東大　太郎　</t>
    </r>
    <r>
      <rPr>
        <sz val="12"/>
        <color theme="1"/>
        <rFont val="Times New Roman"/>
        <family val="1"/>
      </rPr>
      <t>*for paper based only</t>
    </r>
    <rPh sb="0" eb="2">
      <t>トウダイ</t>
    </rPh>
    <rPh sb="3" eb="5">
      <t>タロウ</t>
    </rPh>
    <phoneticPr fontId="9"/>
  </si>
  <si>
    <r>
      <t>教養学部●●担当　</t>
    </r>
    <r>
      <rPr>
        <sz val="12"/>
        <color theme="1"/>
        <rFont val="Times New Roman"/>
        <family val="1"/>
      </rPr>
      <t>*for paper based only</t>
    </r>
    <r>
      <rPr>
        <sz val="12"/>
        <color theme="1"/>
        <rFont val="HG正楷書体-PRO"/>
        <family val="4"/>
        <charset val="128"/>
      </rPr>
      <t xml:space="preserve">
赤門　花子</t>
    </r>
    <rPh sb="0" eb="2">
      <t>キョウヨウ</t>
    </rPh>
    <rPh sb="2" eb="4">
      <t>ガクブ</t>
    </rPh>
    <rPh sb="6" eb="8">
      <t>タントウ</t>
    </rPh>
    <rPh sb="31" eb="33">
      <t>アカモン</t>
    </rPh>
    <rPh sb="34" eb="36">
      <t>ハナコ</t>
    </rPh>
    <phoneticPr fontId="9"/>
  </si>
  <si>
    <t>AEARU Advanced Materials Science Workshop 2017</t>
    <phoneticPr fontId="9"/>
  </si>
  <si>
    <t>AEARU Advanced Materials Science Workshop 2017</t>
    <phoneticPr fontId="9"/>
  </si>
  <si>
    <r>
      <rPr>
        <b/>
        <sz val="10"/>
        <color rgb="FFFF0000"/>
        <rFont val="ＭＳ Ｐ明朝"/>
        <family val="1"/>
        <charset val="128"/>
      </rPr>
      <t>※</t>
    </r>
    <r>
      <rPr>
        <b/>
        <sz val="10"/>
        <color rgb="FFFF0000"/>
        <rFont val="Times New Roman"/>
        <family val="1"/>
      </rPr>
      <t xml:space="preserve">Make sure to write within this space (use font size greater than 12 pts).  Do not change the setting to this sheet. </t>
    </r>
    <phoneticPr fontId="9"/>
  </si>
  <si>
    <r>
      <t xml:space="preserve">14.  I have read the application guideline carefully and confirmed everything stated.  I have had the necessary information and points of notice explained by the faculty/graduate school with which I will be affiliated during this program, and fully understood them on applying for the program. 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Times New Roman"/>
        <family val="1"/>
      </rPr>
      <t>Please sign or affix your seal in Japanese or English</t>
    </r>
    <r>
      <rPr>
        <sz val="10"/>
        <color theme="1"/>
        <rFont val="ＭＳ Ｐ明朝"/>
        <family val="1"/>
        <charset val="128"/>
      </rPr>
      <t>）</t>
    </r>
    <phoneticPr fontId="9"/>
  </si>
  <si>
    <t>6. Academic Affiliation at time of the Program</t>
    <phoneticPr fontId="9"/>
  </si>
  <si>
    <t>17.  Statement of purpose or reason why you wish to participate this program (in English or Japanese)</t>
    <phoneticPr fontId="9"/>
  </si>
  <si>
    <t>17.  Statement of purpose or reason why you wish to participate  this program (in English or Japanese)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</si>
</sst>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General&quot;歳&quot;"/>
    <numFmt numFmtId="177" formatCode="[$-F800]dddd\,\ mmmm\ dd\,\ yyyy"/>
    <numFmt numFmtId="178" formatCode="0.00_);[Red]\(0.00\)"/>
    <numFmt numFmtId="179" formatCode="0.00_ "/>
    <numFmt numFmtId="180" formatCode="0.0_ "/>
    <numFmt numFmtId="181" formatCode="0.0_);[Red]\(0.0\)"/>
    <numFmt numFmtId="182" formatCode="&quot;As of &quot;\ m/d/yyyy"/>
  </numFmts>
  <fonts count="62" x14ac:knownFonts="1">
    <font>
      <sz val="11"/>
      <color theme="1"/>
      <name val="ＭＳ Ｐゴシック"/>
      <family val="2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  <font>
      <sz val="11"/>
      <name val="Times New Roman"/>
      <family val="1"/>
    </font>
    <font>
      <sz val="11"/>
      <color theme="1"/>
      <name val="Arial Unicode MS"/>
      <family val="3"/>
      <charset val="128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u/>
      <sz val="10"/>
      <color rgb="FFFF0000"/>
      <name val="Times New Roman"/>
      <family val="1"/>
    </font>
    <font>
      <sz val="12"/>
      <color theme="1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u/>
      <sz val="10"/>
      <color theme="10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10.5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sz val="9"/>
      <name val="ＭＳ Ｐゴシック"/>
      <family val="3"/>
      <charset val="128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.5"/>
      <color rgb="FF000000"/>
      <name val="Times New Roman"/>
      <family val="1"/>
    </font>
    <font>
      <u/>
      <sz val="11"/>
      <color theme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28"/>
      <color theme="1"/>
      <name val="HG行書体"/>
      <family val="4"/>
      <charset val="128"/>
    </font>
    <font>
      <sz val="12"/>
      <color theme="1"/>
      <name val="HG正楷書体-PRO"/>
      <family val="4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3" fillId="0" borderId="0">
      <alignment vertical="center"/>
    </xf>
    <xf numFmtId="0" fontId="20" fillId="0" borderId="0">
      <alignment vertical="center"/>
    </xf>
    <xf numFmtId="0" fontId="20" fillId="0" borderId="0"/>
  </cellStyleXfs>
  <cellXfs count="511">
    <xf numFmtId="0" fontId="0" fillId="0" borderId="0" xfId="0"/>
    <xf numFmtId="0" fontId="13" fillId="0" borderId="0" xfId="2" applyProtection="1">
      <alignment vertical="center"/>
    </xf>
    <xf numFmtId="0" fontId="13" fillId="0" borderId="0" xfId="2" applyAlignment="1" applyProtection="1">
      <alignment horizontal="center" vertical="center"/>
    </xf>
    <xf numFmtId="0" fontId="13" fillId="0" borderId="0" xfId="2" applyAlignment="1" applyProtection="1">
      <alignment horizontal="center" vertical="center" wrapText="1"/>
    </xf>
    <xf numFmtId="0" fontId="16" fillId="0" borderId="0" xfId="0" applyFont="1"/>
    <xf numFmtId="0" fontId="16" fillId="0" borderId="2" xfId="0" applyFont="1" applyBorder="1"/>
    <xf numFmtId="0" fontId="18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3" fillId="0" borderId="2" xfId="0" applyFont="1" applyBorder="1"/>
    <xf numFmtId="0" fontId="16" fillId="0" borderId="2" xfId="0" applyFont="1" applyBorder="1" applyAlignment="1">
      <alignment vertical="center"/>
    </xf>
    <xf numFmtId="0" fontId="16" fillId="0" borderId="3" xfId="0" applyFont="1" applyBorder="1"/>
    <xf numFmtId="0" fontId="18" fillId="0" borderId="3" xfId="0" applyFont="1" applyBorder="1" applyAlignment="1">
      <alignment horizontal="left" vertical="center"/>
    </xf>
    <xf numFmtId="0" fontId="18" fillId="0" borderId="3" xfId="0" applyFont="1" applyBorder="1"/>
    <xf numFmtId="0" fontId="16" fillId="0" borderId="3" xfId="0" applyFont="1" applyBorder="1" applyAlignment="1">
      <alignment horizontal="left" vertical="center"/>
    </xf>
    <xf numFmtId="0" fontId="16" fillId="0" borderId="5" xfId="0" applyFont="1" applyBorder="1"/>
    <xf numFmtId="0" fontId="24" fillId="0" borderId="0" xfId="0" applyFont="1"/>
    <xf numFmtId="0" fontId="24" fillId="0" borderId="2" xfId="0" applyFont="1" applyBorder="1"/>
    <xf numFmtId="0" fontId="16" fillId="0" borderId="2" xfId="0" applyFont="1" applyBorder="1" applyAlignment="1">
      <alignment wrapText="1"/>
    </xf>
    <xf numFmtId="0" fontId="14" fillId="0" borderId="0" xfId="2" applyFont="1" applyFill="1" applyAlignment="1" applyProtection="1">
      <alignment vertical="center"/>
    </xf>
    <xf numFmtId="0" fontId="24" fillId="0" borderId="2" xfId="0" applyFont="1" applyFill="1" applyBorder="1"/>
    <xf numFmtId="0" fontId="25" fillId="0" borderId="2" xfId="0" applyFont="1" applyFill="1" applyBorder="1"/>
    <xf numFmtId="0" fontId="16" fillId="0" borderId="0" xfId="2" applyFont="1" applyAlignment="1" applyProtection="1">
      <alignment vertical="center" wrapText="1"/>
    </xf>
    <xf numFmtId="0" fontId="16" fillId="0" borderId="3" xfId="2" applyFont="1" applyBorder="1" applyAlignment="1" applyProtection="1">
      <alignment vertical="center" wrapText="1"/>
    </xf>
    <xf numFmtId="0" fontId="16" fillId="0" borderId="1" xfId="2" applyFont="1" applyBorder="1" applyAlignment="1" applyProtection="1">
      <alignment vertical="center" wrapText="1"/>
    </xf>
    <xf numFmtId="0" fontId="16" fillId="0" borderId="4" xfId="2" applyFont="1" applyBorder="1" applyAlignment="1" applyProtection="1">
      <alignment vertical="center" wrapText="1"/>
    </xf>
    <xf numFmtId="0" fontId="16" fillId="0" borderId="13" xfId="2" applyFont="1" applyBorder="1" applyAlignment="1" applyProtection="1">
      <alignment vertical="center" wrapText="1"/>
    </xf>
    <xf numFmtId="0" fontId="16" fillId="0" borderId="8" xfId="2" applyFont="1" applyBorder="1" applyAlignment="1" applyProtection="1">
      <alignment vertical="center"/>
    </xf>
    <xf numFmtId="0" fontId="16" fillId="0" borderId="12" xfId="2" applyFont="1" applyBorder="1" applyAlignment="1" applyProtection="1">
      <alignment vertical="center" wrapText="1"/>
    </xf>
    <xf numFmtId="0" fontId="16" fillId="0" borderId="12" xfId="2" applyFont="1" applyBorder="1" applyAlignment="1" applyProtection="1">
      <alignment horizontal="center" vertical="center" wrapText="1"/>
    </xf>
    <xf numFmtId="0" fontId="16" fillId="0" borderId="13" xfId="2" applyFont="1" applyBorder="1" applyAlignment="1" applyProtection="1">
      <alignment horizontal="center" vertical="center" wrapText="1"/>
    </xf>
    <xf numFmtId="0" fontId="16" fillId="0" borderId="8" xfId="2" applyFont="1" applyBorder="1" applyAlignment="1" applyProtection="1">
      <alignment vertical="center" wrapText="1"/>
    </xf>
    <xf numFmtId="0" fontId="16" fillId="0" borderId="8" xfId="2" applyFont="1" applyBorder="1" applyAlignment="1" applyProtection="1">
      <alignment horizontal="left" vertical="center"/>
    </xf>
    <xf numFmtId="0" fontId="17" fillId="0" borderId="2" xfId="2" applyFont="1" applyFill="1" applyBorder="1" applyAlignment="1" applyProtection="1">
      <alignment horizontal="center" vertical="center" wrapText="1"/>
    </xf>
    <xf numFmtId="0" fontId="17" fillId="0" borderId="2" xfId="2" applyNumberFormat="1" applyFont="1" applyFill="1" applyBorder="1" applyAlignment="1" applyProtection="1">
      <alignment horizontal="center" vertical="center" wrapText="1"/>
    </xf>
    <xf numFmtId="0" fontId="17" fillId="0" borderId="4" xfId="2" applyNumberFormat="1" applyFont="1" applyFill="1" applyBorder="1" applyAlignment="1" applyProtection="1">
      <alignment horizontal="center" vertical="center" wrapText="1"/>
    </xf>
    <xf numFmtId="0" fontId="17" fillId="0" borderId="3" xfId="2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17" fillId="0" borderId="2" xfId="2" applyNumberFormat="1" applyFont="1" applyFill="1" applyBorder="1" applyAlignment="1" applyProtection="1">
      <alignment horizontal="center" vertical="center" wrapText="1"/>
    </xf>
    <xf numFmtId="0" fontId="17" fillId="0" borderId="0" xfId="2" applyFont="1" applyFill="1" applyAlignment="1" applyProtection="1">
      <alignment horizontal="center" wrapText="1"/>
    </xf>
    <xf numFmtId="0" fontId="13" fillId="0" borderId="0" xfId="2" applyFill="1" applyProtection="1">
      <alignment vertical="center"/>
    </xf>
    <xf numFmtId="0" fontId="16" fillId="0" borderId="3" xfId="0" applyFont="1" applyBorder="1" applyAlignment="1">
      <alignment vertical="center" wrapText="1"/>
    </xf>
    <xf numFmtId="0" fontId="16" fillId="0" borderId="42" xfId="2" applyFont="1" applyFill="1" applyBorder="1" applyAlignment="1" applyProtection="1">
      <alignment vertical="center" wrapText="1"/>
    </xf>
    <xf numFmtId="0" fontId="17" fillId="0" borderId="43" xfId="2" applyNumberFormat="1" applyFont="1" applyFill="1" applyBorder="1" applyAlignment="1" applyProtection="1">
      <alignment horizontal="center" vertical="center" wrapText="1"/>
    </xf>
    <xf numFmtId="181" fontId="16" fillId="0" borderId="8" xfId="2" applyNumberFormat="1" applyFont="1" applyBorder="1" applyAlignment="1" applyProtection="1">
      <alignment vertical="center"/>
    </xf>
    <xf numFmtId="181" fontId="16" fillId="0" borderId="12" xfId="2" applyNumberFormat="1" applyFont="1" applyBorder="1" applyAlignment="1" applyProtection="1">
      <alignment vertical="center" wrapText="1"/>
    </xf>
    <xf numFmtId="181" fontId="16" fillId="0" borderId="13" xfId="2" applyNumberFormat="1" applyFont="1" applyBorder="1" applyAlignment="1" applyProtection="1">
      <alignment vertical="center" wrapText="1"/>
    </xf>
    <xf numFmtId="181" fontId="16" fillId="0" borderId="2" xfId="0" applyNumberFormat="1" applyFont="1" applyBorder="1" applyAlignment="1">
      <alignment horizontal="center" vertical="center" wrapText="1"/>
    </xf>
    <xf numFmtId="181" fontId="13" fillId="0" borderId="0" xfId="2" applyNumberFormat="1" applyProtection="1">
      <alignment vertical="center"/>
    </xf>
    <xf numFmtId="0" fontId="17" fillId="0" borderId="0" xfId="2" applyFont="1" applyFill="1" applyAlignment="1" applyProtection="1">
      <alignment horizontal="center" vertical="center" wrapText="1"/>
    </xf>
    <xf numFmtId="0" fontId="17" fillId="0" borderId="0" xfId="2" applyFont="1" applyFill="1" applyAlignment="1" applyProtection="1">
      <alignment vertical="center" wrapText="1"/>
    </xf>
    <xf numFmtId="0" fontId="14" fillId="0" borderId="0" xfId="2" applyFont="1" applyFill="1" applyAlignment="1" applyProtection="1">
      <alignment vertical="center" wrapText="1"/>
    </xf>
    <xf numFmtId="0" fontId="16" fillId="0" borderId="46" xfId="2" applyFont="1" applyBorder="1" applyAlignment="1" applyProtection="1">
      <alignment vertical="center" wrapText="1"/>
    </xf>
    <xf numFmtId="0" fontId="16" fillId="0" borderId="47" xfId="2" applyFont="1" applyBorder="1" applyAlignment="1" applyProtection="1">
      <alignment vertical="center" wrapText="1"/>
    </xf>
    <xf numFmtId="0" fontId="16" fillId="0" borderId="48" xfId="2" applyFont="1" applyBorder="1" applyAlignment="1" applyProtection="1">
      <alignment vertical="center" wrapText="1"/>
    </xf>
    <xf numFmtId="0" fontId="17" fillId="0" borderId="3" xfId="2" applyFont="1" applyFill="1" applyBorder="1" applyAlignment="1" applyProtection="1">
      <alignment horizontal="center" vertical="center" wrapText="1"/>
    </xf>
    <xf numFmtId="0" fontId="17" fillId="0" borderId="1" xfId="2" applyFont="1" applyFill="1" applyBorder="1" applyAlignment="1" applyProtection="1">
      <alignment horizontal="center" vertical="center" wrapText="1"/>
    </xf>
    <xf numFmtId="0" fontId="17" fillId="0" borderId="49" xfId="2" applyFont="1" applyFill="1" applyBorder="1" applyAlignment="1" applyProtection="1">
      <alignment horizontal="center" vertical="center" wrapText="1"/>
    </xf>
    <xf numFmtId="0" fontId="17" fillId="0" borderId="45" xfId="2" applyFont="1" applyFill="1" applyBorder="1" applyAlignment="1" applyProtection="1">
      <alignment horizontal="center" vertical="center" wrapText="1"/>
    </xf>
    <xf numFmtId="0" fontId="17" fillId="0" borderId="44" xfId="2" applyFont="1" applyFill="1" applyBorder="1" applyAlignment="1" applyProtection="1">
      <alignment horizontal="center" vertical="center" wrapText="1"/>
    </xf>
    <xf numFmtId="0" fontId="14" fillId="0" borderId="50" xfId="2" applyFont="1" applyFill="1" applyBorder="1" applyAlignment="1" applyProtection="1">
      <alignment vertical="center" wrapText="1"/>
    </xf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0" xfId="0" applyFont="1" applyBorder="1"/>
    <xf numFmtId="0" fontId="29" fillId="0" borderId="0" xfId="0" applyFont="1" applyFill="1"/>
    <xf numFmtId="0" fontId="29" fillId="0" borderId="0" xfId="0" applyFont="1" applyAlignment="1"/>
    <xf numFmtId="0" fontId="27" fillId="0" borderId="0" xfId="3" applyFont="1" applyProtection="1">
      <alignment vertical="center"/>
    </xf>
    <xf numFmtId="0" fontId="27" fillId="0" borderId="0" xfId="3" applyFont="1" applyProtection="1">
      <alignment vertical="center"/>
      <protection locked="0"/>
    </xf>
    <xf numFmtId="0" fontId="27" fillId="0" borderId="0" xfId="3" applyFont="1" applyFill="1" applyBorder="1" applyProtection="1">
      <alignment vertical="center"/>
    </xf>
    <xf numFmtId="0" fontId="34" fillId="0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27" fillId="0" borderId="0" xfId="3" applyFont="1" applyFill="1" applyBorder="1" applyProtection="1">
      <alignment vertical="center"/>
      <protection locked="0"/>
    </xf>
    <xf numFmtId="0" fontId="35" fillId="0" borderId="0" xfId="3" applyFont="1" applyFill="1" applyBorder="1" applyAlignment="1" applyProtection="1">
      <alignment horizontal="left" vertical="center"/>
    </xf>
    <xf numFmtId="0" fontId="27" fillId="0" borderId="0" xfId="3" applyFont="1">
      <alignment vertical="center"/>
    </xf>
    <xf numFmtId="0" fontId="27" fillId="0" borderId="0" xfId="3" applyFont="1" applyFill="1" applyProtection="1">
      <alignment vertical="center"/>
    </xf>
    <xf numFmtId="0" fontId="27" fillId="3" borderId="2" xfId="3" applyFont="1" applyFill="1" applyBorder="1" applyAlignment="1" applyProtection="1">
      <alignment horizontal="center" vertical="center" wrapText="1"/>
    </xf>
    <xf numFmtId="0" fontId="27" fillId="0" borderId="0" xfId="3" applyFont="1" applyFill="1">
      <alignment vertical="center"/>
    </xf>
    <xf numFmtId="0" fontId="27" fillId="0" borderId="2" xfId="3" applyFont="1" applyBorder="1" applyAlignment="1" applyProtection="1">
      <alignment horizontal="center" vertical="center"/>
    </xf>
    <xf numFmtId="0" fontId="27" fillId="0" borderId="3" xfId="3" applyFont="1" applyBorder="1" applyAlignment="1" applyProtection="1">
      <alignment horizontal="center" vertical="center"/>
    </xf>
    <xf numFmtId="0" fontId="27" fillId="5" borderId="2" xfId="3" applyNumberFormat="1" applyFont="1" applyFill="1" applyBorder="1" applyAlignment="1" applyProtection="1">
      <alignment horizontal="center" vertical="center"/>
      <protection locked="0"/>
    </xf>
    <xf numFmtId="0" fontId="27" fillId="0" borderId="4" xfId="3" applyFont="1" applyBorder="1" applyAlignment="1" applyProtection="1">
      <alignment horizontal="center" vertical="center"/>
    </xf>
    <xf numFmtId="0" fontId="27" fillId="0" borderId="0" xfId="3" applyFont="1" applyBorder="1" applyAlignment="1" applyProtection="1">
      <alignment horizontal="center" vertical="center"/>
    </xf>
    <xf numFmtId="0" fontId="27" fillId="0" borderId="0" xfId="3" applyFont="1" applyAlignment="1" applyProtection="1">
      <alignment horizontal="right" vertical="center"/>
    </xf>
    <xf numFmtId="0" fontId="27" fillId="0" borderId="2" xfId="3" applyFont="1" applyFill="1" applyBorder="1" applyProtection="1">
      <alignment vertical="center"/>
    </xf>
    <xf numFmtId="0" fontId="27" fillId="0" borderId="5" xfId="3" applyFont="1" applyFill="1" applyBorder="1" applyProtection="1">
      <alignment vertical="center"/>
    </xf>
    <xf numFmtId="0" fontId="27" fillId="4" borderId="16" xfId="3" applyFont="1" applyFill="1" applyBorder="1" applyAlignment="1" applyProtection="1">
      <alignment horizontal="left" vertical="center"/>
    </xf>
    <xf numFmtId="0" fontId="27" fillId="0" borderId="0" xfId="3" applyFont="1" applyAlignment="1" applyProtection="1">
      <alignment vertical="center" shrinkToFit="1"/>
    </xf>
    <xf numFmtId="0" fontId="34" fillId="0" borderId="0" xfId="3" applyFont="1" applyProtection="1">
      <alignment vertical="center"/>
    </xf>
    <xf numFmtId="0" fontId="32" fillId="7" borderId="3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32" fillId="0" borderId="9" xfId="0" applyFont="1" applyFill="1" applyBorder="1" applyAlignment="1">
      <alignment vertical="center"/>
    </xf>
    <xf numFmtId="0" fontId="31" fillId="0" borderId="25" xfId="0" applyNumberFormat="1" applyFont="1" applyFill="1" applyBorder="1" applyAlignment="1">
      <alignment horizontal="right" vertical="center"/>
    </xf>
    <xf numFmtId="176" fontId="29" fillId="0" borderId="0" xfId="0" applyNumberFormat="1" applyFont="1" applyFill="1"/>
    <xf numFmtId="0" fontId="31" fillId="7" borderId="3" xfId="0" applyFont="1" applyFill="1" applyBorder="1" applyAlignment="1">
      <alignment horizontal="left" vertical="center"/>
    </xf>
    <xf numFmtId="0" fontId="29" fillId="0" borderId="0" xfId="0" applyFont="1" applyFill="1" applyBorder="1"/>
    <xf numFmtId="0" fontId="31" fillId="7" borderId="3" xfId="0" applyFont="1" applyFill="1" applyBorder="1" applyAlignment="1">
      <alignment horizontal="left" vertical="center" wrapText="1"/>
    </xf>
    <xf numFmtId="0" fontId="31" fillId="7" borderId="28" xfId="0" applyFont="1" applyFill="1" applyBorder="1" applyAlignment="1">
      <alignment vertical="center"/>
    </xf>
    <xf numFmtId="0" fontId="31" fillId="7" borderId="29" xfId="0" applyFont="1" applyFill="1" applyBorder="1" applyAlignment="1">
      <alignment vertical="center"/>
    </xf>
    <xf numFmtId="0" fontId="31" fillId="7" borderId="31" xfId="0" applyFont="1" applyFill="1" applyBorder="1" applyAlignment="1">
      <alignment vertical="center"/>
    </xf>
    <xf numFmtId="0" fontId="31" fillId="7" borderId="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justify" vertical="center"/>
    </xf>
    <xf numFmtId="0" fontId="41" fillId="7" borderId="2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right" vertical="center"/>
    </xf>
    <xf numFmtId="0" fontId="32" fillId="7" borderId="40" xfId="0" applyFont="1" applyFill="1" applyBorder="1" applyAlignment="1">
      <alignment horizontal="center" vertical="center"/>
    </xf>
    <xf numFmtId="0" fontId="32" fillId="7" borderId="21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vertical="center"/>
    </xf>
    <xf numFmtId="0" fontId="29" fillId="7" borderId="20" xfId="0" applyFont="1" applyFill="1" applyBorder="1" applyAlignment="1">
      <alignment vertical="center"/>
    </xf>
    <xf numFmtId="0" fontId="31" fillId="0" borderId="20" xfId="0" applyFont="1" applyFill="1" applyBorder="1" applyAlignment="1">
      <alignment horizontal="center" vertical="center"/>
    </xf>
    <xf numFmtId="0" fontId="44" fillId="7" borderId="25" xfId="0" applyFont="1" applyFill="1" applyBorder="1" applyAlignment="1">
      <alignment vertical="center"/>
    </xf>
    <xf numFmtId="0" fontId="44" fillId="7" borderId="20" xfId="0" applyFont="1" applyFill="1" applyBorder="1" applyAlignment="1">
      <alignment vertical="center"/>
    </xf>
    <xf numFmtId="0" fontId="31" fillId="6" borderId="5" xfId="0" applyFont="1" applyFill="1" applyBorder="1" applyAlignment="1">
      <alignment horizontal="justify" vertical="center"/>
    </xf>
    <xf numFmtId="0" fontId="31" fillId="6" borderId="41" xfId="0" applyFont="1" applyFill="1" applyBorder="1" applyAlignment="1">
      <alignment horizontal="justify" vertical="center"/>
    </xf>
    <xf numFmtId="0" fontId="31" fillId="6" borderId="34" xfId="0" applyFont="1" applyFill="1" applyBorder="1" applyAlignment="1">
      <alignment horizontal="justify" vertic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7" borderId="2" xfId="0" applyFont="1" applyFill="1" applyBorder="1" applyAlignment="1">
      <alignment horizontal="left" vertical="center" wrapText="1"/>
    </xf>
    <xf numFmtId="0" fontId="32" fillId="7" borderId="3" xfId="0" applyFont="1" applyFill="1" applyBorder="1" applyAlignment="1">
      <alignment horizontal="left" vertical="center" wrapText="1"/>
    </xf>
    <xf numFmtId="0" fontId="32" fillId="7" borderId="3" xfId="0" applyFont="1" applyFill="1" applyBorder="1" applyAlignment="1">
      <alignment vertical="center" wrapText="1"/>
    </xf>
    <xf numFmtId="0" fontId="31" fillId="7" borderId="20" xfId="0" applyFont="1" applyFill="1" applyBorder="1" applyAlignment="1">
      <alignment vertical="center"/>
    </xf>
    <xf numFmtId="0" fontId="31" fillId="7" borderId="26" xfId="0" applyFont="1" applyFill="1" applyBorder="1" applyAlignment="1">
      <alignment vertical="center"/>
    </xf>
    <xf numFmtId="0" fontId="49" fillId="3" borderId="2" xfId="3" applyFont="1" applyFill="1" applyBorder="1" applyAlignment="1" applyProtection="1">
      <alignment horizontal="center" vertical="center" wrapText="1" shrinkToFit="1"/>
    </xf>
    <xf numFmtId="0" fontId="49" fillId="0" borderId="2" xfId="3" applyFont="1" applyBorder="1" applyAlignment="1" applyProtection="1">
      <alignment horizontal="center" vertical="center" wrapText="1"/>
    </xf>
    <xf numFmtId="0" fontId="17" fillId="0" borderId="5" xfId="2" applyFont="1" applyFill="1" applyBorder="1" applyAlignment="1" applyProtection="1">
      <alignment vertical="center" wrapText="1"/>
      <protection locked="0"/>
    </xf>
    <xf numFmtId="0" fontId="17" fillId="0" borderId="8" xfId="2" applyFont="1" applyFill="1" applyBorder="1" applyAlignment="1" applyProtection="1">
      <alignment vertical="center" wrapText="1"/>
      <protection locked="0"/>
    </xf>
    <xf numFmtId="178" fontId="17" fillId="0" borderId="13" xfId="2" applyNumberFormat="1" applyFont="1" applyFill="1" applyBorder="1" applyAlignment="1" applyProtection="1">
      <alignment vertical="center" wrapText="1"/>
      <protection locked="0"/>
    </xf>
    <xf numFmtId="178" fontId="17" fillId="0" borderId="5" xfId="2" applyNumberFormat="1" applyFont="1" applyFill="1" applyBorder="1" applyAlignment="1" applyProtection="1">
      <alignment vertical="center" wrapText="1"/>
    </xf>
    <xf numFmtId="0" fontId="17" fillId="0" borderId="5" xfId="2" applyNumberFormat="1" applyFont="1" applyFill="1" applyBorder="1" applyAlignment="1" applyProtection="1">
      <alignment vertical="center" wrapText="1"/>
      <protection locked="0"/>
    </xf>
    <xf numFmtId="181" fontId="17" fillId="0" borderId="5" xfId="2" applyNumberFormat="1" applyFont="1" applyFill="1" applyBorder="1" applyAlignment="1" applyProtection="1">
      <alignment vertical="center" wrapText="1"/>
    </xf>
    <xf numFmtId="178" fontId="17" fillId="0" borderId="5" xfId="2" applyNumberFormat="1" applyFont="1" applyFill="1" applyBorder="1" applyAlignment="1" applyProtection="1">
      <alignment vertical="center" wrapText="1"/>
      <protection locked="0"/>
    </xf>
    <xf numFmtId="14" fontId="14" fillId="0" borderId="5" xfId="2" applyNumberFormat="1" applyFont="1" applyFill="1" applyBorder="1" applyAlignment="1" applyProtection="1">
      <alignment vertical="center"/>
    </xf>
    <xf numFmtId="0" fontId="14" fillId="0" borderId="5" xfId="2" applyFont="1" applyFill="1" applyBorder="1" applyAlignment="1" applyProtection="1">
      <alignment vertical="center"/>
    </xf>
    <xf numFmtId="0" fontId="14" fillId="0" borderId="5" xfId="2" applyFont="1" applyFill="1" applyBorder="1" applyAlignment="1" applyProtection="1">
      <alignment vertical="center" wrapText="1"/>
    </xf>
    <xf numFmtId="14" fontId="14" fillId="0" borderId="5" xfId="2" applyNumberFormat="1" applyFont="1" applyFill="1" applyBorder="1" applyAlignment="1" applyProtection="1">
      <alignment vertical="center" wrapText="1"/>
    </xf>
    <xf numFmtId="0" fontId="14" fillId="0" borderId="52" xfId="2" applyFont="1" applyFill="1" applyBorder="1" applyAlignment="1" applyProtection="1">
      <alignment vertical="center" wrapText="1"/>
    </xf>
    <xf numFmtId="0" fontId="14" fillId="0" borderId="9" xfId="2" applyFont="1" applyFill="1" applyBorder="1" applyAlignment="1" applyProtection="1">
      <alignment vertical="center" wrapText="1"/>
    </xf>
    <xf numFmtId="0" fontId="14" fillId="0" borderId="53" xfId="2" applyFont="1" applyFill="1" applyBorder="1" applyAlignment="1" applyProtection="1">
      <alignment vertical="center" wrapText="1"/>
    </xf>
    <xf numFmtId="0" fontId="31" fillId="7" borderId="2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2" fillId="7" borderId="20" xfId="0" applyFont="1" applyFill="1" applyBorder="1" applyAlignment="1">
      <alignment horizontal="center" vertical="center"/>
    </xf>
    <xf numFmtId="0" fontId="24" fillId="0" borderId="3" xfId="0" applyFont="1" applyBorder="1"/>
    <xf numFmtId="0" fontId="24" fillId="0" borderId="2" xfId="0" applyFont="1" applyBorder="1" applyAlignment="1">
      <alignment vertical="center"/>
    </xf>
    <xf numFmtId="0" fontId="16" fillId="0" borderId="2" xfId="2" applyFont="1" applyBorder="1" applyProtection="1">
      <alignment vertical="center"/>
    </xf>
    <xf numFmtId="0" fontId="24" fillId="0" borderId="1" xfId="0" applyFont="1" applyBorder="1"/>
    <xf numFmtId="0" fontId="24" fillId="0" borderId="0" xfId="0" applyFont="1" applyBorder="1"/>
    <xf numFmtId="0" fontId="24" fillId="0" borderId="2" xfId="0" applyFont="1" applyFill="1" applyBorder="1" applyAlignment="1">
      <alignment vertical="center"/>
    </xf>
    <xf numFmtId="0" fontId="16" fillId="0" borderId="2" xfId="2" applyFont="1" applyFill="1" applyBorder="1" applyProtection="1">
      <alignment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7" fillId="0" borderId="1" xfId="2" applyNumberFormat="1" applyFont="1" applyFill="1" applyBorder="1" applyAlignment="1" applyProtection="1">
      <alignment horizontal="center" vertical="center" wrapText="1"/>
    </xf>
    <xf numFmtId="178" fontId="17" fillId="0" borderId="54" xfId="2" applyNumberFormat="1" applyFont="1" applyFill="1" applyBorder="1" applyAlignment="1" applyProtection="1">
      <alignment vertical="center" wrapText="1"/>
      <protection locked="0"/>
    </xf>
    <xf numFmtId="0" fontId="16" fillId="0" borderId="55" xfId="2" applyFont="1" applyFill="1" applyBorder="1" applyAlignment="1" applyProtection="1">
      <alignment vertical="center" wrapText="1"/>
    </xf>
    <xf numFmtId="178" fontId="17" fillId="0" borderId="12" xfId="2" applyNumberFormat="1" applyFont="1" applyFill="1" applyBorder="1" applyAlignment="1" applyProtection="1">
      <alignment vertical="center" wrapText="1"/>
      <protection locked="0"/>
    </xf>
    <xf numFmtId="0" fontId="16" fillId="0" borderId="3" xfId="2" applyFont="1" applyBorder="1" applyProtection="1">
      <alignment vertical="center"/>
    </xf>
    <xf numFmtId="0" fontId="16" fillId="0" borderId="4" xfId="2" applyFont="1" applyBorder="1" applyProtection="1">
      <alignment vertical="center"/>
    </xf>
    <xf numFmtId="0" fontId="16" fillId="0" borderId="0" xfId="2" applyFont="1" applyProtection="1">
      <alignment vertical="center"/>
    </xf>
    <xf numFmtId="0" fontId="24" fillId="0" borderId="0" xfId="0" applyFont="1" applyFill="1" applyBorder="1"/>
    <xf numFmtId="0" fontId="24" fillId="0" borderId="3" xfId="0" applyFont="1" applyFill="1" applyBorder="1"/>
    <xf numFmtId="0" fontId="51" fillId="0" borderId="11" xfId="0" applyFont="1" applyBorder="1" applyAlignment="1">
      <alignment vertical="top" wrapText="1"/>
    </xf>
    <xf numFmtId="0" fontId="32" fillId="7" borderId="2" xfId="0" applyFont="1" applyFill="1" applyBorder="1" applyAlignment="1">
      <alignment vertical="center" wrapText="1"/>
    </xf>
    <xf numFmtId="0" fontId="24" fillId="0" borderId="4" xfId="0" applyFont="1" applyBorder="1"/>
    <xf numFmtId="0" fontId="0" fillId="0" borderId="3" xfId="0" applyBorder="1"/>
    <xf numFmtId="178" fontId="16" fillId="0" borderId="43" xfId="2" applyNumberFormat="1" applyFont="1" applyBorder="1" applyProtection="1">
      <alignment vertical="center"/>
    </xf>
    <xf numFmtId="0" fontId="0" fillId="0" borderId="2" xfId="0" applyBorder="1"/>
    <xf numFmtId="0" fontId="29" fillId="0" borderId="2" xfId="0" applyFont="1" applyBorder="1"/>
    <xf numFmtId="0" fontId="12" fillId="0" borderId="2" xfId="0" applyFont="1" applyBorder="1"/>
    <xf numFmtId="0" fontId="2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16" fillId="0" borderId="2" xfId="2" applyFont="1" applyBorder="1" applyAlignment="1" applyProtection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12" fillId="0" borderId="3" xfId="0" applyFont="1" applyBorder="1"/>
    <xf numFmtId="0" fontId="12" fillId="0" borderId="3" xfId="0" applyFont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1" fillId="0" borderId="27" xfId="0" applyFont="1" applyFill="1" applyBorder="1" applyAlignment="1" applyProtection="1">
      <alignment vertical="center"/>
      <protection locked="0"/>
    </xf>
    <xf numFmtId="0" fontId="31" fillId="0" borderId="28" xfId="0" applyFont="1" applyFill="1" applyBorder="1" applyAlignment="1" applyProtection="1">
      <alignment vertical="center"/>
      <protection locked="0"/>
    </xf>
    <xf numFmtId="0" fontId="31" fillId="0" borderId="30" xfId="0" applyFont="1" applyFill="1" applyBorder="1" applyAlignment="1" applyProtection="1">
      <alignment vertical="center"/>
      <protection locked="0"/>
    </xf>
    <xf numFmtId="0" fontId="31" fillId="0" borderId="31" xfId="0" applyFont="1" applyFill="1" applyBorder="1" applyAlignment="1" applyProtection="1">
      <alignment vertical="center"/>
      <protection locked="0"/>
    </xf>
    <xf numFmtId="0" fontId="31" fillId="0" borderId="25" xfId="0" applyFont="1" applyFill="1" applyBorder="1" applyAlignment="1" applyProtection="1">
      <alignment vertical="center"/>
      <protection locked="0"/>
    </xf>
    <xf numFmtId="0" fontId="32" fillId="0" borderId="11" xfId="0" applyFont="1" applyFill="1" applyBorder="1" applyAlignment="1" applyProtection="1">
      <alignment horizontal="left" vertical="center"/>
      <protection locked="0"/>
    </xf>
    <xf numFmtId="0" fontId="31" fillId="0" borderId="9" xfId="0" applyFont="1" applyFill="1" applyBorder="1" applyAlignment="1" applyProtection="1">
      <alignment horizontal="left" vertical="center"/>
      <protection locked="0"/>
    </xf>
    <xf numFmtId="0" fontId="31" fillId="0" borderId="10" xfId="0" applyFont="1" applyFill="1" applyBorder="1" applyAlignment="1" applyProtection="1">
      <alignment horizontal="left" vertical="center"/>
      <protection locked="0"/>
    </xf>
    <xf numFmtId="0" fontId="31" fillId="0" borderId="40" xfId="0" applyFont="1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 applyProtection="1">
      <alignment horizontal="center" vertical="center"/>
      <protection locked="0"/>
    </xf>
    <xf numFmtId="180" fontId="31" fillId="0" borderId="40" xfId="0" applyNumberFormat="1" applyFont="1" applyFill="1" applyBorder="1" applyAlignment="1" applyProtection="1">
      <alignment horizontal="center" vertical="center"/>
      <protection locked="0"/>
    </xf>
    <xf numFmtId="180" fontId="31" fillId="0" borderId="20" xfId="0" applyNumberFormat="1" applyFont="1" applyFill="1" applyBorder="1" applyAlignment="1" applyProtection="1">
      <alignment horizontal="center" vertical="center"/>
      <protection locked="0"/>
    </xf>
    <xf numFmtId="0" fontId="39" fillId="7" borderId="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 applyProtection="1">
      <alignment vertical="center"/>
      <protection locked="0"/>
    </xf>
    <xf numFmtId="0" fontId="4" fillId="0" borderId="35" xfId="0" applyFont="1" applyFill="1" applyBorder="1" applyAlignment="1" applyProtection="1">
      <alignment vertical="center"/>
      <protection locked="0"/>
    </xf>
    <xf numFmtId="0" fontId="32" fillId="0" borderId="2" xfId="0" applyFont="1" applyBorder="1" applyAlignment="1">
      <alignment horizontal="left" vertical="center" wrapText="1"/>
    </xf>
    <xf numFmtId="0" fontId="16" fillId="0" borderId="3" xfId="2" applyFont="1" applyBorder="1" applyAlignment="1" applyProtection="1">
      <alignment horizontal="left" vertical="center" wrapText="1"/>
    </xf>
    <xf numFmtId="0" fontId="16" fillId="0" borderId="0" xfId="2" applyFont="1" applyAlignment="1" applyProtection="1">
      <alignment vertical="center"/>
    </xf>
    <xf numFmtId="0" fontId="16" fillId="0" borderId="2" xfId="2" applyFont="1" applyBorder="1" applyAlignment="1" applyProtection="1">
      <alignment vertical="center"/>
    </xf>
    <xf numFmtId="0" fontId="16" fillId="0" borderId="2" xfId="2" quotePrefix="1" applyFont="1" applyBorder="1" applyAlignment="1" applyProtection="1">
      <alignment vertical="center"/>
    </xf>
    <xf numFmtId="0" fontId="17" fillId="0" borderId="2" xfId="2" applyFont="1" applyFill="1" applyBorder="1" applyAlignment="1" applyProtection="1">
      <alignment vertical="center"/>
      <protection locked="0"/>
    </xf>
    <xf numFmtId="0" fontId="16" fillId="0" borderId="1" xfId="0" applyFont="1" applyBorder="1" applyAlignment="1">
      <alignment vertical="center" wrapText="1"/>
    </xf>
    <xf numFmtId="0" fontId="16" fillId="0" borderId="56" xfId="2" applyFont="1" applyBorder="1" applyProtection="1">
      <alignment vertical="center"/>
    </xf>
    <xf numFmtId="0" fontId="16" fillId="0" borderId="4" xfId="2" applyFont="1" applyBorder="1" applyAlignment="1" applyProtection="1">
      <alignment horizontal="left" vertical="center" wrapText="1"/>
    </xf>
    <xf numFmtId="0" fontId="31" fillId="7" borderId="2" xfId="0" applyFont="1" applyFill="1" applyBorder="1" applyAlignment="1">
      <alignment horizontal="left" vertical="center"/>
    </xf>
    <xf numFmtId="0" fontId="32" fillId="7" borderId="3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2" fillId="7" borderId="20" xfId="0" applyFont="1" applyFill="1" applyBorder="1" applyAlignment="1">
      <alignment horizontal="center" vertical="center"/>
    </xf>
    <xf numFmtId="0" fontId="24" fillId="0" borderId="6" xfId="0" applyFont="1" applyBorder="1"/>
    <xf numFmtId="0" fontId="2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/>
    <xf numFmtId="0" fontId="0" fillId="0" borderId="2" xfId="0" applyBorder="1" applyAlignment="1">
      <alignment horizontal="left" vertical="center" wrapText="1"/>
    </xf>
    <xf numFmtId="0" fontId="0" fillId="0" borderId="2" xfId="0" applyFill="1" applyBorder="1"/>
    <xf numFmtId="0" fontId="31" fillId="7" borderId="5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14" fillId="0" borderId="2" xfId="2" quotePrefix="1" applyFont="1" applyFill="1" applyBorder="1" applyAlignment="1" applyProtection="1">
      <alignment vertical="center" wrapText="1"/>
    </xf>
    <xf numFmtId="0" fontId="31" fillId="6" borderId="3" xfId="0" applyFont="1" applyFill="1" applyBorder="1" applyAlignment="1" applyProtection="1">
      <alignment vertical="center"/>
    </xf>
    <xf numFmtId="0" fontId="31" fillId="6" borderId="1" xfId="0" applyFont="1" applyFill="1" applyBorder="1" applyAlignment="1" applyProtection="1">
      <alignment horizontal="center" vertical="center"/>
    </xf>
    <xf numFmtId="0" fontId="31" fillId="6" borderId="1" xfId="0" applyFont="1" applyFill="1" applyBorder="1" applyAlignment="1" applyProtection="1">
      <alignment vertical="center"/>
    </xf>
    <xf numFmtId="0" fontId="31" fillId="6" borderId="4" xfId="0" applyFont="1" applyFill="1" applyBorder="1" applyAlignment="1" applyProtection="1">
      <alignment vertical="center"/>
    </xf>
    <xf numFmtId="0" fontId="31" fillId="6" borderId="8" xfId="0" applyFont="1" applyFill="1" applyBorder="1" applyAlignment="1" applyProtection="1">
      <alignment vertical="center"/>
    </xf>
    <xf numFmtId="0" fontId="31" fillId="6" borderId="12" xfId="0" applyFont="1" applyFill="1" applyBorder="1" applyAlignment="1" applyProtection="1">
      <alignment vertical="center"/>
    </xf>
    <xf numFmtId="0" fontId="31" fillId="6" borderId="13" xfId="0" applyFont="1" applyFill="1" applyBorder="1" applyAlignment="1" applyProtection="1">
      <alignment vertical="center"/>
    </xf>
    <xf numFmtId="0" fontId="31" fillId="6" borderId="10" xfId="0" applyFont="1" applyFill="1" applyBorder="1" applyAlignment="1" applyProtection="1">
      <alignment horizontal="right" vertical="center"/>
    </xf>
    <xf numFmtId="0" fontId="31" fillId="6" borderId="11" xfId="0" applyFont="1" applyFill="1" applyBorder="1" applyAlignment="1" applyProtection="1">
      <alignment vertical="center"/>
    </xf>
    <xf numFmtId="0" fontId="31" fillId="6" borderId="14" xfId="0" applyFont="1" applyFill="1" applyBorder="1" applyAlignment="1" applyProtection="1">
      <alignment vertical="center"/>
    </xf>
    <xf numFmtId="0" fontId="31" fillId="6" borderId="3" xfId="0" applyFont="1" applyFill="1" applyBorder="1" applyAlignment="1" applyProtection="1">
      <alignment vertical="center"/>
      <protection locked="0"/>
    </xf>
    <xf numFmtId="0" fontId="31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 applyProtection="1">
      <alignment vertical="center"/>
      <protection locked="0"/>
    </xf>
    <xf numFmtId="0" fontId="31" fillId="6" borderId="4" xfId="0" applyFont="1" applyFill="1" applyBorder="1" applyAlignment="1">
      <alignment vertical="center"/>
    </xf>
    <xf numFmtId="0" fontId="31" fillId="6" borderId="8" xfId="0" applyFont="1" applyFill="1" applyBorder="1" applyAlignment="1">
      <alignment vertical="center"/>
    </xf>
    <xf numFmtId="0" fontId="31" fillId="6" borderId="12" xfId="0" applyFont="1" applyFill="1" applyBorder="1" applyAlignment="1">
      <alignment vertical="center"/>
    </xf>
    <xf numFmtId="0" fontId="31" fillId="6" borderId="13" xfId="0" applyFont="1" applyFill="1" applyBorder="1" applyAlignment="1">
      <alignment vertical="center"/>
    </xf>
    <xf numFmtId="0" fontId="31" fillId="6" borderId="10" xfId="0" applyFont="1" applyFill="1" applyBorder="1" applyAlignment="1">
      <alignment horizontal="right" vertical="center"/>
    </xf>
    <xf numFmtId="0" fontId="31" fillId="6" borderId="11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vertical="center"/>
    </xf>
    <xf numFmtId="0" fontId="31" fillId="6" borderId="14" xfId="0" applyFont="1" applyFill="1" applyBorder="1" applyAlignment="1">
      <alignment vertical="center"/>
    </xf>
    <xf numFmtId="0" fontId="31" fillId="6" borderId="5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2" fillId="0" borderId="11" xfId="0" applyFont="1" applyFill="1" applyBorder="1" applyAlignment="1" applyProtection="1">
      <alignment horizontal="center" vertical="center" wrapText="1"/>
      <protection locked="0"/>
    </xf>
    <xf numFmtId="0" fontId="32" fillId="0" borderId="14" xfId="0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Alignment="1">
      <alignment horizontal="center" vertical="center"/>
    </xf>
    <xf numFmtId="0" fontId="38" fillId="7" borderId="3" xfId="0" applyFont="1" applyFill="1" applyBorder="1" applyAlignment="1">
      <alignment horizontal="center" vertical="center"/>
    </xf>
    <xf numFmtId="0" fontId="38" fillId="7" borderId="4" xfId="0" applyFont="1" applyFill="1" applyBorder="1" applyAlignment="1">
      <alignment horizontal="center" vertical="center"/>
    </xf>
    <xf numFmtId="0" fontId="32" fillId="7" borderId="19" xfId="0" applyFont="1" applyFill="1" applyBorder="1" applyAlignment="1">
      <alignment horizontal="center" vertical="center"/>
    </xf>
    <xf numFmtId="0" fontId="32" fillId="7" borderId="26" xfId="0" applyFont="1" applyFill="1" applyBorder="1" applyAlignment="1">
      <alignment horizontal="center" vertical="center"/>
    </xf>
    <xf numFmtId="0" fontId="31" fillId="6" borderId="25" xfId="0" applyFont="1" applyFill="1" applyBorder="1" applyAlignment="1">
      <alignment horizontal="left" vertical="center"/>
    </xf>
    <xf numFmtId="0" fontId="31" fillId="6" borderId="20" xfId="0" applyFont="1" applyFill="1" applyBorder="1" applyAlignment="1">
      <alignment horizontal="left" vertical="center"/>
    </xf>
    <xf numFmtId="0" fontId="31" fillId="6" borderId="26" xfId="0" applyFont="1" applyFill="1" applyBorder="1" applyAlignment="1">
      <alignment horizontal="left" vertical="center"/>
    </xf>
    <xf numFmtId="182" fontId="38" fillId="7" borderId="20" xfId="0" applyNumberFormat="1" applyFont="1" applyFill="1" applyBorder="1" applyAlignment="1">
      <alignment horizontal="center" vertical="center"/>
    </xf>
    <xf numFmtId="182" fontId="38" fillId="7" borderId="26" xfId="0" applyNumberFormat="1" applyFont="1" applyFill="1" applyBorder="1" applyAlignment="1">
      <alignment horizontal="center" vertical="center"/>
    </xf>
    <xf numFmtId="0" fontId="42" fillId="0" borderId="9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57" fillId="0" borderId="5" xfId="1" applyFont="1" applyFill="1" applyBorder="1" applyAlignment="1" applyProtection="1">
      <alignment horizontal="left" vertical="center"/>
      <protection locked="0"/>
    </xf>
    <xf numFmtId="0" fontId="40" fillId="0" borderId="5" xfId="1" applyFont="1" applyFill="1" applyBorder="1" applyAlignment="1" applyProtection="1">
      <alignment horizontal="left" vertical="center"/>
      <protection locked="0"/>
    </xf>
    <xf numFmtId="0" fontId="31" fillId="0" borderId="33" xfId="0" applyFont="1" applyFill="1" applyBorder="1" applyAlignment="1" applyProtection="1">
      <alignment horizontal="left" vertical="center"/>
      <protection locked="0"/>
    </xf>
    <xf numFmtId="0" fontId="31" fillId="0" borderId="34" xfId="0" applyFont="1" applyFill="1" applyBorder="1" applyAlignment="1" applyProtection="1">
      <alignment horizontal="left" vertical="center"/>
      <protection locked="0"/>
    </xf>
    <xf numFmtId="0" fontId="31" fillId="0" borderId="7" xfId="0" applyFont="1" applyFill="1" applyBorder="1" applyAlignment="1" applyProtection="1">
      <alignment horizontal="left" vertical="center"/>
      <protection locked="0"/>
    </xf>
    <xf numFmtId="0" fontId="32" fillId="7" borderId="5" xfId="0" applyFont="1" applyFill="1" applyBorder="1" applyAlignment="1">
      <alignment horizontal="left" vertical="center"/>
    </xf>
    <xf numFmtId="0" fontId="32" fillId="7" borderId="6" xfId="0" applyFont="1" applyFill="1" applyBorder="1" applyAlignment="1">
      <alignment horizontal="left" vertical="center"/>
    </xf>
    <xf numFmtId="0" fontId="32" fillId="7" borderId="7" xfId="0" applyFont="1" applyFill="1" applyBorder="1" applyAlignment="1">
      <alignment horizontal="left" vertical="center"/>
    </xf>
    <xf numFmtId="0" fontId="55" fillId="0" borderId="22" xfId="0" applyFont="1" applyFill="1" applyBorder="1" applyAlignment="1" applyProtection="1">
      <alignment horizontal="left" vertical="center"/>
      <protection locked="0"/>
    </xf>
    <xf numFmtId="0" fontId="32" fillId="0" borderId="23" xfId="0" applyFont="1" applyFill="1" applyBorder="1" applyAlignment="1" applyProtection="1">
      <alignment horizontal="left" vertical="center"/>
      <protection locked="0"/>
    </xf>
    <xf numFmtId="0" fontId="32" fillId="0" borderId="24" xfId="0" applyFont="1" applyFill="1" applyBorder="1" applyAlignment="1" applyProtection="1">
      <alignment horizontal="left" vertical="center"/>
      <protection locked="0"/>
    </xf>
    <xf numFmtId="0" fontId="55" fillId="0" borderId="25" xfId="0" applyFont="1" applyFill="1" applyBorder="1" applyAlignment="1" applyProtection="1">
      <alignment horizontal="left" vertical="center"/>
      <protection locked="0"/>
    </xf>
    <xf numFmtId="0" fontId="32" fillId="0" borderId="20" xfId="0" applyFont="1" applyFill="1" applyBorder="1" applyAlignment="1" applyProtection="1">
      <alignment horizontal="left" vertical="center"/>
      <protection locked="0"/>
    </xf>
    <xf numFmtId="0" fontId="32" fillId="0" borderId="26" xfId="0" applyFont="1" applyFill="1" applyBorder="1" applyAlignment="1" applyProtection="1">
      <alignment horizontal="left" vertical="center"/>
      <protection locked="0"/>
    </xf>
    <xf numFmtId="0" fontId="32" fillId="0" borderId="27" xfId="0" applyFont="1" applyFill="1" applyBorder="1" applyAlignment="1" applyProtection="1">
      <alignment horizontal="left" vertical="center"/>
      <protection locked="0"/>
    </xf>
    <xf numFmtId="0" fontId="32" fillId="0" borderId="28" xfId="0" applyFont="1" applyFill="1" applyBorder="1" applyAlignment="1" applyProtection="1">
      <alignment horizontal="left" vertical="center"/>
      <protection locked="0"/>
    </xf>
    <xf numFmtId="0" fontId="32" fillId="0" borderId="29" xfId="0" applyFont="1" applyFill="1" applyBorder="1" applyAlignment="1" applyProtection="1">
      <alignment horizontal="left" vertical="center"/>
      <protection locked="0"/>
    </xf>
    <xf numFmtId="0" fontId="31" fillId="7" borderId="5" xfId="0" applyFont="1" applyFill="1" applyBorder="1" applyAlignment="1">
      <alignment horizontal="left" vertical="center" wrapText="1"/>
    </xf>
    <xf numFmtId="0" fontId="31" fillId="7" borderId="6" xfId="0" applyFont="1" applyFill="1" applyBorder="1" applyAlignment="1">
      <alignment horizontal="left" vertical="center"/>
    </xf>
    <xf numFmtId="0" fontId="31" fillId="7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 applyProtection="1">
      <alignment horizontal="left" vertical="center"/>
      <protection locked="0"/>
    </xf>
    <xf numFmtId="0" fontId="32" fillId="0" borderId="12" xfId="0" applyFont="1" applyFill="1" applyBorder="1" applyAlignment="1" applyProtection="1">
      <alignment horizontal="left" vertical="center"/>
      <protection locked="0"/>
    </xf>
    <xf numFmtId="0" fontId="32" fillId="0" borderId="13" xfId="0" applyFont="1" applyFill="1" applyBorder="1" applyAlignment="1" applyProtection="1">
      <alignment horizontal="left" vertical="center"/>
      <protection locked="0"/>
    </xf>
    <xf numFmtId="0" fontId="31" fillId="7" borderId="2" xfId="0" applyFont="1" applyFill="1" applyBorder="1" applyAlignment="1">
      <alignment horizontal="center" vertical="center"/>
    </xf>
    <xf numFmtId="0" fontId="32" fillId="0" borderId="5" xfId="0" applyFont="1" applyFill="1" applyBorder="1" applyAlignment="1" applyProtection="1">
      <alignment horizontal="left" vertical="center"/>
      <protection locked="0"/>
    </xf>
    <xf numFmtId="177" fontId="31" fillId="0" borderId="25" xfId="0" applyNumberFormat="1" applyFont="1" applyFill="1" applyBorder="1" applyAlignment="1" applyProtection="1">
      <alignment horizontal="left" vertical="center" shrinkToFit="1"/>
      <protection locked="0"/>
    </xf>
    <xf numFmtId="177" fontId="31" fillId="0" borderId="20" xfId="0" applyNumberFormat="1" applyFont="1" applyFill="1" applyBorder="1" applyAlignment="1" applyProtection="1">
      <alignment horizontal="left" vertical="center" shrinkToFit="1"/>
      <protection locked="0"/>
    </xf>
    <xf numFmtId="177" fontId="31" fillId="0" borderId="26" xfId="0" applyNumberFormat="1" applyFont="1" applyFill="1" applyBorder="1" applyAlignment="1" applyProtection="1">
      <alignment horizontal="left" vertical="center" shrinkToFit="1"/>
      <protection locked="0"/>
    </xf>
    <xf numFmtId="0" fontId="31" fillId="0" borderId="30" xfId="0" applyFont="1" applyFill="1" applyBorder="1" applyAlignment="1" applyProtection="1">
      <alignment horizontal="left" vertical="center"/>
      <protection locked="0"/>
    </xf>
    <xf numFmtId="0" fontId="31" fillId="0" borderId="31" xfId="0" applyFont="1" applyFill="1" applyBorder="1" applyAlignment="1" applyProtection="1">
      <alignment horizontal="left" vertical="center"/>
      <protection locked="0"/>
    </xf>
    <xf numFmtId="0" fontId="31" fillId="0" borderId="32" xfId="0" applyFont="1" applyFill="1" applyBorder="1" applyAlignment="1" applyProtection="1">
      <alignment horizontal="left" vertical="center"/>
      <protection locked="0"/>
    </xf>
    <xf numFmtId="0" fontId="56" fillId="7" borderId="3" xfId="0" applyFont="1" applyFill="1" applyBorder="1" applyAlignment="1">
      <alignment horizontal="left" vertical="center" wrapText="1"/>
    </xf>
    <xf numFmtId="0" fontId="56" fillId="7" borderId="4" xfId="0" applyFont="1" applyFill="1" applyBorder="1" applyAlignment="1">
      <alignment horizontal="left" vertical="center" wrapText="1"/>
    </xf>
    <xf numFmtId="0" fontId="31" fillId="7" borderId="2" xfId="0" applyFont="1" applyFill="1" applyBorder="1" applyAlignment="1">
      <alignment horizontal="left" vertical="center"/>
    </xf>
    <xf numFmtId="0" fontId="39" fillId="7" borderId="5" xfId="0" applyFont="1" applyFill="1" applyBorder="1" applyAlignment="1">
      <alignment horizontal="left" vertical="center" wrapText="1"/>
    </xf>
    <xf numFmtId="0" fontId="39" fillId="7" borderId="6" xfId="0" applyFont="1" applyFill="1" applyBorder="1" applyAlignment="1">
      <alignment horizontal="left" vertical="center" wrapText="1"/>
    </xf>
    <xf numFmtId="0" fontId="31" fillId="7" borderId="2" xfId="0" applyFont="1" applyFill="1" applyBorder="1" applyAlignment="1">
      <alignment horizontal="left" vertical="center" wrapText="1"/>
    </xf>
    <xf numFmtId="14" fontId="29" fillId="0" borderId="11" xfId="0" applyNumberFormat="1" applyFont="1" applyFill="1" applyBorder="1" applyAlignment="1" applyProtection="1">
      <alignment horizontal="center"/>
      <protection locked="0"/>
    </xf>
    <xf numFmtId="0" fontId="29" fillId="0" borderId="11" xfId="0" applyFont="1" applyFill="1" applyBorder="1" applyAlignment="1" applyProtection="1">
      <alignment horizontal="center"/>
      <protection locked="0"/>
    </xf>
    <xf numFmtId="0" fontId="31" fillId="6" borderId="3" xfId="0" applyFont="1" applyFill="1" applyBorder="1" applyAlignment="1" applyProtection="1">
      <alignment horizontal="left" vertical="center"/>
    </xf>
    <xf numFmtId="0" fontId="31" fillId="6" borderId="1" xfId="0" applyFont="1" applyFill="1" applyBorder="1" applyAlignment="1" applyProtection="1">
      <alignment horizontal="left" vertical="center"/>
    </xf>
    <xf numFmtId="0" fontId="31" fillId="6" borderId="4" xfId="0" applyFont="1" applyFill="1" applyBorder="1" applyAlignment="1" applyProtection="1">
      <alignment horizontal="left" vertical="center"/>
    </xf>
    <xf numFmtId="0" fontId="32" fillId="0" borderId="7" xfId="0" applyFont="1" applyFill="1" applyBorder="1" applyAlignment="1" applyProtection="1">
      <alignment horizontal="left" vertical="center"/>
      <protection locked="0"/>
    </xf>
    <xf numFmtId="0" fontId="31" fillId="0" borderId="8" xfId="0" applyFont="1" applyFill="1" applyBorder="1" applyAlignment="1" applyProtection="1">
      <alignment horizontal="left" vertical="center" shrinkToFit="1"/>
      <protection locked="0"/>
    </xf>
    <xf numFmtId="0" fontId="31" fillId="0" borderId="12" xfId="0" applyFont="1" applyFill="1" applyBorder="1" applyAlignment="1" applyProtection="1">
      <alignment horizontal="left" vertical="center" shrinkToFit="1"/>
      <protection locked="0"/>
    </xf>
    <xf numFmtId="0" fontId="31" fillId="0" borderId="13" xfId="0" applyFont="1" applyFill="1" applyBorder="1" applyAlignment="1" applyProtection="1">
      <alignment horizontal="left" vertical="center" shrinkToFit="1"/>
      <protection locked="0"/>
    </xf>
    <xf numFmtId="0" fontId="31" fillId="0" borderId="8" xfId="0" applyFont="1" applyFill="1" applyBorder="1" applyAlignment="1" applyProtection="1">
      <alignment horizontal="left" vertical="center"/>
      <protection locked="0"/>
    </xf>
    <xf numFmtId="0" fontId="31" fillId="0" borderId="12" xfId="0" applyFont="1" applyFill="1" applyBorder="1" applyAlignment="1" applyProtection="1">
      <alignment horizontal="left" vertical="center"/>
      <protection locked="0"/>
    </xf>
    <xf numFmtId="0" fontId="31" fillId="0" borderId="13" xfId="0" applyFont="1" applyFill="1" applyBorder="1" applyAlignment="1" applyProtection="1">
      <alignment horizontal="left" vertical="center"/>
      <protection locked="0"/>
    </xf>
    <xf numFmtId="0" fontId="31" fillId="0" borderId="28" xfId="0" applyFont="1" applyFill="1" applyBorder="1" applyAlignment="1" applyProtection="1">
      <alignment horizontal="left" vertical="center"/>
      <protection locked="0"/>
    </xf>
    <xf numFmtId="0" fontId="31" fillId="0" borderId="29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27" xfId="0" applyFont="1" applyFill="1" applyBorder="1" applyAlignment="1" applyProtection="1">
      <alignment horizontal="left" vertical="center"/>
      <protection locked="0"/>
    </xf>
    <xf numFmtId="0" fontId="31" fillId="0" borderId="11" xfId="0" applyFont="1" applyFill="1" applyBorder="1" applyAlignment="1" applyProtection="1">
      <alignment horizontal="left" vertical="center"/>
      <protection locked="0"/>
    </xf>
    <xf numFmtId="0" fontId="39" fillId="7" borderId="8" xfId="0" applyFont="1" applyFill="1" applyBorder="1" applyAlignment="1">
      <alignment horizontal="right" vertical="center"/>
    </xf>
    <xf numFmtId="0" fontId="39" fillId="7" borderId="13" xfId="0" applyFont="1" applyFill="1" applyBorder="1" applyAlignment="1">
      <alignment horizontal="right" vertical="center"/>
    </xf>
    <xf numFmtId="0" fontId="31" fillId="7" borderId="27" xfId="0" applyFont="1" applyFill="1" applyBorder="1" applyAlignment="1">
      <alignment horizontal="right" vertical="center"/>
    </xf>
    <xf numFmtId="0" fontId="31" fillId="7" borderId="29" xfId="0" applyFont="1" applyFill="1" applyBorder="1" applyAlignment="1">
      <alignment horizontal="right" vertical="center"/>
    </xf>
    <xf numFmtId="0" fontId="31" fillId="0" borderId="25" xfId="0" applyFont="1" applyFill="1" applyBorder="1" applyAlignment="1" applyProtection="1">
      <alignment horizontal="left" vertical="center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36" xfId="0" applyFont="1" applyFill="1" applyBorder="1" applyAlignment="1" applyProtection="1">
      <alignment horizontal="left" vertical="center"/>
      <protection locked="0"/>
    </xf>
    <xf numFmtId="0" fontId="31" fillId="0" borderId="51" xfId="0" applyFont="1" applyFill="1" applyBorder="1" applyAlignment="1" applyProtection="1">
      <alignment horizontal="left" vertical="center"/>
      <protection locked="0"/>
    </xf>
    <xf numFmtId="0" fontId="31" fillId="0" borderId="3" xfId="0" applyFont="1" applyFill="1" applyBorder="1" applyAlignment="1" applyProtection="1">
      <alignment horizontal="left" vertical="center"/>
      <protection locked="0"/>
    </xf>
    <xf numFmtId="0" fontId="31" fillId="0" borderId="1" xfId="0" applyFont="1" applyFill="1" applyBorder="1" applyAlignment="1" applyProtection="1">
      <alignment horizontal="left" vertical="center"/>
      <protection locked="0"/>
    </xf>
    <xf numFmtId="0" fontId="31" fillId="0" borderId="4" xfId="0" applyFont="1" applyFill="1" applyBorder="1" applyAlignment="1" applyProtection="1">
      <alignment horizontal="left" vertical="center"/>
      <protection locked="0"/>
    </xf>
    <xf numFmtId="0" fontId="41" fillId="7" borderId="28" xfId="0" applyFont="1" applyFill="1" applyBorder="1" applyAlignment="1">
      <alignment horizontal="left" vertical="center" wrapText="1"/>
    </xf>
    <xf numFmtId="0" fontId="41" fillId="7" borderId="29" xfId="0" applyFont="1" applyFill="1" applyBorder="1" applyAlignment="1">
      <alignment horizontal="left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 applyProtection="1">
      <alignment horizontal="left" vertical="top" wrapText="1"/>
      <protection locked="0"/>
    </xf>
    <xf numFmtId="0" fontId="32" fillId="0" borderId="12" xfId="0" applyFont="1" applyFill="1" applyBorder="1" applyAlignment="1" applyProtection="1">
      <alignment horizontal="left" vertical="top" wrapText="1"/>
      <protection locked="0"/>
    </xf>
    <xf numFmtId="0" fontId="32" fillId="0" borderId="13" xfId="0" applyFont="1" applyFill="1" applyBorder="1" applyAlignment="1" applyProtection="1">
      <alignment horizontal="left" vertical="top" wrapText="1"/>
      <protection locked="0"/>
    </xf>
    <xf numFmtId="0" fontId="32" fillId="0" borderId="9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Fill="1" applyBorder="1" applyAlignment="1" applyProtection="1">
      <alignment horizontal="left" vertical="top" wrapText="1"/>
      <protection locked="0"/>
    </xf>
    <xf numFmtId="0" fontId="32" fillId="0" borderId="15" xfId="0" applyFont="1" applyFill="1" applyBorder="1" applyAlignment="1" applyProtection="1">
      <alignment horizontal="left" vertical="top" wrapText="1"/>
      <protection locked="0"/>
    </xf>
    <xf numFmtId="0" fontId="32" fillId="0" borderId="10" xfId="0" applyFont="1" applyFill="1" applyBorder="1" applyAlignment="1" applyProtection="1">
      <alignment horizontal="left" vertical="top" wrapText="1"/>
      <protection locked="0"/>
    </xf>
    <xf numFmtId="0" fontId="32" fillId="0" borderId="11" xfId="0" applyFont="1" applyFill="1" applyBorder="1" applyAlignment="1" applyProtection="1">
      <alignment horizontal="left" vertical="top" wrapText="1"/>
      <protection locked="0"/>
    </xf>
    <xf numFmtId="0" fontId="32" fillId="0" borderId="14" xfId="0" applyFont="1" applyFill="1" applyBorder="1" applyAlignment="1" applyProtection="1">
      <alignment horizontal="left" vertical="top" wrapText="1"/>
      <protection locked="0"/>
    </xf>
    <xf numFmtId="0" fontId="32" fillId="7" borderId="3" xfId="0" applyFont="1" applyFill="1" applyBorder="1" applyAlignment="1">
      <alignment horizontal="left" vertical="center"/>
    </xf>
    <xf numFmtId="0" fontId="32" fillId="7" borderId="1" xfId="0" applyFont="1" applyFill="1" applyBorder="1" applyAlignment="1">
      <alignment horizontal="left" vertical="center"/>
    </xf>
    <xf numFmtId="0" fontId="32" fillId="7" borderId="4" xfId="0" applyFont="1" applyFill="1" applyBorder="1" applyAlignment="1">
      <alignment horizontal="left" vertical="center"/>
    </xf>
    <xf numFmtId="0" fontId="46" fillId="7" borderId="8" xfId="0" applyFont="1" applyFill="1" applyBorder="1" applyAlignment="1">
      <alignment horizontal="left" vertical="center"/>
    </xf>
    <xf numFmtId="0" fontId="46" fillId="7" borderId="12" xfId="0" applyFont="1" applyFill="1" applyBorder="1" applyAlignment="1">
      <alignment horizontal="left" vertical="center"/>
    </xf>
    <xf numFmtId="0" fontId="46" fillId="7" borderId="13" xfId="0" applyFont="1" applyFill="1" applyBorder="1" applyAlignment="1">
      <alignment horizontal="left" vertical="center"/>
    </xf>
    <xf numFmtId="0" fontId="48" fillId="7" borderId="10" xfId="0" applyFont="1" applyFill="1" applyBorder="1" applyAlignment="1">
      <alignment horizontal="left" vertical="center"/>
    </xf>
    <xf numFmtId="0" fontId="48" fillId="7" borderId="11" xfId="0" applyFont="1" applyFill="1" applyBorder="1" applyAlignment="1">
      <alignment horizontal="left" vertical="center"/>
    </xf>
    <xf numFmtId="0" fontId="48" fillId="7" borderId="14" xfId="0" applyFont="1" applyFill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7" borderId="8" xfId="0" applyFont="1" applyFill="1" applyBorder="1" applyAlignment="1">
      <alignment horizontal="left" vertical="center" wrapText="1"/>
    </xf>
    <xf numFmtId="0" fontId="32" fillId="7" borderId="12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left" vertical="center" wrapText="1"/>
    </xf>
    <xf numFmtId="0" fontId="32" fillId="7" borderId="9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7" borderId="15" xfId="0" applyFont="1" applyFill="1" applyBorder="1" applyAlignment="1">
      <alignment horizontal="left" vertical="center" wrapText="1"/>
    </xf>
    <xf numFmtId="0" fontId="37" fillId="0" borderId="10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1" fillId="6" borderId="2" xfId="0" applyFont="1" applyFill="1" applyBorder="1" applyAlignment="1">
      <alignment horizontal="left" vertical="center"/>
    </xf>
    <xf numFmtId="0" fontId="31" fillId="6" borderId="5" xfId="0" applyFont="1" applyFill="1" applyBorder="1" applyAlignment="1">
      <alignment horizontal="left" vertical="center"/>
    </xf>
    <xf numFmtId="0" fontId="31" fillId="6" borderId="34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7" borderId="9" xfId="0" applyFont="1" applyFill="1" applyBorder="1" applyAlignment="1">
      <alignment horizontal="left" vertical="center"/>
    </xf>
    <xf numFmtId="0" fontId="47" fillId="7" borderId="0" xfId="0" applyFont="1" applyFill="1" applyBorder="1" applyAlignment="1">
      <alignment horizontal="left" vertical="center"/>
    </xf>
    <xf numFmtId="0" fontId="47" fillId="7" borderId="15" xfId="0" applyFont="1" applyFill="1" applyBorder="1" applyAlignment="1">
      <alignment horizontal="left" vertical="center"/>
    </xf>
    <xf numFmtId="0" fontId="32" fillId="7" borderId="27" xfId="0" applyFont="1" applyFill="1" applyBorder="1" applyAlignment="1">
      <alignment horizontal="left" vertical="center" wrapText="1"/>
    </xf>
    <xf numFmtId="0" fontId="32" fillId="7" borderId="28" xfId="0" applyFont="1" applyFill="1" applyBorder="1" applyAlignment="1">
      <alignment horizontal="left" vertical="center"/>
    </xf>
    <xf numFmtId="0" fontId="32" fillId="7" borderId="29" xfId="0" applyFont="1" applyFill="1" applyBorder="1" applyAlignment="1">
      <alignment horizontal="left" vertical="center"/>
    </xf>
    <xf numFmtId="0" fontId="30" fillId="7" borderId="8" xfId="0" applyFont="1" applyFill="1" applyBorder="1" applyAlignment="1">
      <alignment horizontal="left" vertical="center" wrapText="1"/>
    </xf>
    <xf numFmtId="0" fontId="30" fillId="7" borderId="12" xfId="0" applyFont="1" applyFill="1" applyBorder="1" applyAlignment="1">
      <alignment horizontal="left" vertical="center"/>
    </xf>
    <xf numFmtId="0" fontId="30" fillId="7" borderId="13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justify" vertical="center"/>
    </xf>
    <xf numFmtId="0" fontId="32" fillId="0" borderId="15" xfId="0" applyFont="1" applyFill="1" applyBorder="1" applyAlignment="1">
      <alignment horizontal="justify" vertical="center"/>
    </xf>
    <xf numFmtId="0" fontId="30" fillId="7" borderId="9" xfId="0" applyFont="1" applyFill="1" applyBorder="1" applyAlignment="1">
      <alignment horizontal="left" vertical="center" wrapText="1"/>
    </xf>
    <xf numFmtId="0" fontId="30" fillId="7" borderId="0" xfId="0" applyFont="1" applyFill="1" applyBorder="1" applyAlignment="1">
      <alignment horizontal="left" vertical="center"/>
    </xf>
    <xf numFmtId="0" fontId="30" fillId="7" borderId="15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horizontal="justify" vertical="center"/>
    </xf>
    <xf numFmtId="0" fontId="32" fillId="0" borderId="14" xfId="0" applyFont="1" applyFill="1" applyBorder="1" applyAlignment="1">
      <alignment horizontal="justify" vertical="center"/>
    </xf>
    <xf numFmtId="0" fontId="31" fillId="7" borderId="22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horizontal="center" vertical="center"/>
    </xf>
    <xf numFmtId="0" fontId="31" fillId="6" borderId="27" xfId="0" applyFont="1" applyFill="1" applyBorder="1" applyAlignment="1">
      <alignment horizontal="center" vertical="center" wrapText="1"/>
    </xf>
    <xf numFmtId="0" fontId="31" fillId="6" borderId="29" xfId="0" applyFont="1" applyFill="1" applyBorder="1" applyAlignment="1">
      <alignment horizontal="center" vertical="center"/>
    </xf>
    <xf numFmtId="0" fontId="32" fillId="7" borderId="10" xfId="0" applyFont="1" applyFill="1" applyBorder="1" applyAlignment="1">
      <alignment horizontal="left" vertical="center" wrapText="1"/>
    </xf>
    <xf numFmtId="0" fontId="32" fillId="7" borderId="11" xfId="0" applyFont="1" applyFill="1" applyBorder="1" applyAlignment="1">
      <alignment horizontal="left" vertical="center" wrapText="1"/>
    </xf>
    <xf numFmtId="0" fontId="32" fillId="7" borderId="14" xfId="0" applyFont="1" applyFill="1" applyBorder="1" applyAlignment="1">
      <alignment horizontal="left" vertical="center" wrapText="1"/>
    </xf>
    <xf numFmtId="0" fontId="31" fillId="6" borderId="8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4" xfId="0" applyFont="1" applyFill="1" applyBorder="1" applyAlignment="1">
      <alignment horizontal="center" vertical="center"/>
    </xf>
    <xf numFmtId="179" fontId="32" fillId="6" borderId="37" xfId="0" applyNumberFormat="1" applyFont="1" applyFill="1" applyBorder="1" applyAlignment="1">
      <alignment horizontal="center" vertical="center"/>
    </xf>
    <xf numFmtId="179" fontId="32" fillId="6" borderId="38" xfId="0" applyNumberFormat="1" applyFont="1" applyFill="1" applyBorder="1" applyAlignment="1">
      <alignment horizontal="center" vertical="center"/>
    </xf>
    <xf numFmtId="179" fontId="32" fillId="6" borderId="39" xfId="0" applyNumberFormat="1" applyFont="1" applyFill="1" applyBorder="1" applyAlignment="1">
      <alignment horizontal="center" vertical="center"/>
    </xf>
    <xf numFmtId="0" fontId="31" fillId="6" borderId="25" xfId="0" applyFont="1" applyFill="1" applyBorder="1" applyAlignment="1">
      <alignment horizontal="center" vertical="center"/>
    </xf>
    <xf numFmtId="0" fontId="31" fillId="6" borderId="20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center" vertical="center"/>
    </xf>
    <xf numFmtId="0" fontId="31" fillId="6" borderId="21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1" fillId="8" borderId="25" xfId="0" applyFont="1" applyFill="1" applyBorder="1" applyAlignment="1" applyProtection="1">
      <alignment horizontal="left" vertical="center" wrapText="1"/>
      <protection locked="0"/>
    </xf>
    <xf numFmtId="0" fontId="31" fillId="8" borderId="20" xfId="0" applyFont="1" applyFill="1" applyBorder="1" applyAlignment="1" applyProtection="1">
      <alignment horizontal="left" vertical="center" wrapText="1"/>
      <protection locked="0"/>
    </xf>
    <xf numFmtId="0" fontId="31" fillId="8" borderId="26" xfId="0" applyFont="1" applyFill="1" applyBorder="1" applyAlignment="1" applyProtection="1">
      <alignment horizontal="left" vertical="center" wrapText="1"/>
      <protection locked="0"/>
    </xf>
    <xf numFmtId="0" fontId="29" fillId="7" borderId="8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0" fontId="29" fillId="7" borderId="9" xfId="0" applyFont="1" applyFill="1" applyBorder="1" applyAlignment="1">
      <alignment horizontal="center" vertical="center"/>
    </xf>
    <xf numFmtId="0" fontId="29" fillId="7" borderId="15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/>
    </xf>
    <xf numFmtId="0" fontId="29" fillId="7" borderId="14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 applyProtection="1">
      <alignment horizontal="left" vertical="center"/>
      <protection locked="0"/>
    </xf>
    <xf numFmtId="0" fontId="44" fillId="0" borderId="20" xfId="0" applyFont="1" applyFill="1" applyBorder="1" applyAlignment="1" applyProtection="1">
      <alignment horizontal="left" vertical="center"/>
      <protection locked="0"/>
    </xf>
    <xf numFmtId="0" fontId="44" fillId="0" borderId="26" xfId="0" applyFont="1" applyFill="1" applyBorder="1" applyAlignment="1" applyProtection="1">
      <alignment horizontal="left" vertical="center"/>
      <protection locked="0"/>
    </xf>
    <xf numFmtId="0" fontId="31" fillId="7" borderId="2" xfId="0" applyFont="1" applyFill="1" applyBorder="1" applyAlignment="1">
      <alignment horizontal="justify" vertical="center"/>
    </xf>
    <xf numFmtId="0" fontId="38" fillId="7" borderId="0" xfId="0" applyFont="1" applyFill="1" applyBorder="1" applyAlignment="1">
      <alignment horizontal="left" vertical="center" wrapText="1"/>
    </xf>
    <xf numFmtId="0" fontId="38" fillId="7" borderId="1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 applyProtection="1">
      <alignment vertical="top" wrapText="1"/>
      <protection locked="0"/>
    </xf>
    <xf numFmtId="0" fontId="31" fillId="0" borderId="0" xfId="0" applyFont="1" applyFill="1" applyBorder="1" applyAlignment="1" applyProtection="1">
      <alignment vertical="top"/>
      <protection locked="0"/>
    </xf>
    <xf numFmtId="0" fontId="31" fillId="0" borderId="15" xfId="0" applyFont="1" applyFill="1" applyBorder="1" applyAlignment="1" applyProtection="1">
      <alignment vertical="top"/>
      <protection locked="0"/>
    </xf>
    <xf numFmtId="0" fontId="31" fillId="7" borderId="6" xfId="0" applyFont="1" applyFill="1" applyBorder="1" applyAlignment="1">
      <alignment horizontal="left" vertical="center" wrapText="1"/>
    </xf>
    <xf numFmtId="0" fontId="31" fillId="7" borderId="7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0" fontId="30" fillId="7" borderId="12" xfId="0" applyFont="1" applyFill="1" applyBorder="1" applyAlignment="1">
      <alignment horizontal="left" vertical="center" wrapText="1"/>
    </xf>
    <xf numFmtId="0" fontId="30" fillId="7" borderId="13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 applyProtection="1">
      <alignment horizontal="left" vertical="top"/>
      <protection locked="0"/>
    </xf>
    <xf numFmtId="0" fontId="31" fillId="0" borderId="0" xfId="0" applyFont="1" applyFill="1" applyBorder="1" applyAlignment="1" applyProtection="1">
      <alignment horizontal="left" vertical="top"/>
      <protection locked="0"/>
    </xf>
    <xf numFmtId="0" fontId="31" fillId="0" borderId="15" xfId="0" applyFont="1" applyFill="1" applyBorder="1" applyAlignment="1" applyProtection="1">
      <alignment horizontal="left" vertical="top"/>
      <protection locked="0"/>
    </xf>
    <xf numFmtId="179" fontId="32" fillId="0" borderId="3" xfId="0" applyNumberFormat="1" applyFont="1" applyFill="1" applyBorder="1" applyAlignment="1">
      <alignment horizontal="center" vertical="center"/>
    </xf>
    <xf numFmtId="179" fontId="32" fillId="0" borderId="1" xfId="0" applyNumberFormat="1" applyFont="1" applyFill="1" applyBorder="1" applyAlignment="1">
      <alignment horizontal="center" vertical="center"/>
    </xf>
    <xf numFmtId="179" fontId="32" fillId="0" borderId="4" xfId="0" applyNumberFormat="1" applyFont="1" applyFill="1" applyBorder="1" applyAlignment="1">
      <alignment horizontal="center" vertical="center"/>
    </xf>
    <xf numFmtId="179" fontId="32" fillId="6" borderId="3" xfId="0" applyNumberFormat="1" applyFont="1" applyFill="1" applyBorder="1" applyAlignment="1">
      <alignment horizontal="center" vertical="center"/>
    </xf>
    <xf numFmtId="179" fontId="32" fillId="6" borderId="1" xfId="0" applyNumberFormat="1" applyFont="1" applyFill="1" applyBorder="1" applyAlignment="1">
      <alignment horizontal="center" vertical="center"/>
    </xf>
    <xf numFmtId="179" fontId="32" fillId="6" borderId="4" xfId="0" applyNumberFormat="1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0" fontId="31" fillId="8" borderId="25" xfId="0" applyFont="1" applyFill="1" applyBorder="1" applyAlignment="1" applyProtection="1">
      <alignment horizontal="left" vertical="center"/>
      <protection locked="0"/>
    </xf>
    <xf numFmtId="0" fontId="31" fillId="8" borderId="20" xfId="0" applyFont="1" applyFill="1" applyBorder="1" applyAlignment="1" applyProtection="1">
      <alignment horizontal="left" vertical="center"/>
      <protection locked="0"/>
    </xf>
    <xf numFmtId="0" fontId="31" fillId="8" borderId="26" xfId="0" applyFont="1" applyFill="1" applyBorder="1" applyAlignment="1" applyProtection="1">
      <alignment horizontal="left" vertical="center"/>
      <protection locked="0"/>
    </xf>
    <xf numFmtId="0" fontId="31" fillId="6" borderId="3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27" xfId="0" applyFont="1" applyFill="1" applyBorder="1" applyAlignment="1" applyProtection="1">
      <alignment horizontal="left" vertical="center"/>
      <protection locked="0"/>
    </xf>
    <xf numFmtId="0" fontId="31" fillId="6" borderId="28" xfId="0" applyFont="1" applyFill="1" applyBorder="1" applyAlignment="1" applyProtection="1">
      <alignment horizontal="left" vertical="center"/>
      <protection locked="0"/>
    </xf>
    <xf numFmtId="0" fontId="31" fillId="6" borderId="29" xfId="0" applyFont="1" applyFill="1" applyBorder="1" applyAlignment="1" applyProtection="1">
      <alignment horizontal="left" vertical="center"/>
      <protection locked="0"/>
    </xf>
    <xf numFmtId="0" fontId="32" fillId="7" borderId="25" xfId="0" applyFont="1" applyFill="1" applyBorder="1" applyAlignment="1">
      <alignment horizontal="center" vertical="center"/>
    </xf>
    <xf numFmtId="0" fontId="32" fillId="7" borderId="20" xfId="0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 applyProtection="1">
      <alignment horizontal="center" vertical="center" shrinkToFit="1"/>
      <protection locked="0"/>
    </xf>
    <xf numFmtId="14" fontId="31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39" fillId="7" borderId="7" xfId="0" applyFont="1" applyFill="1" applyBorder="1" applyAlignment="1">
      <alignment horizontal="left" vertical="center"/>
    </xf>
    <xf numFmtId="0" fontId="49" fillId="3" borderId="2" xfId="3" applyFont="1" applyFill="1" applyBorder="1" applyAlignment="1" applyProtection="1">
      <alignment horizontal="center" vertical="center" wrapText="1"/>
    </xf>
    <xf numFmtId="0" fontId="27" fillId="0" borderId="0" xfId="3" applyFont="1" applyAlignment="1" applyProtection="1">
      <alignment vertical="center" wrapText="1"/>
    </xf>
    <xf numFmtId="0" fontId="27" fillId="0" borderId="0" xfId="3" applyFont="1" applyAlignment="1" applyProtection="1">
      <alignment vertical="center"/>
    </xf>
    <xf numFmtId="179" fontId="27" fillId="0" borderId="2" xfId="3" applyNumberFormat="1" applyFont="1" applyFill="1" applyBorder="1" applyAlignment="1" applyProtection="1">
      <alignment vertical="center"/>
    </xf>
    <xf numFmtId="179" fontId="27" fillId="4" borderId="17" xfId="3" applyNumberFormat="1" applyFont="1" applyFill="1" applyBorder="1" applyAlignment="1" applyProtection="1">
      <alignment vertical="center"/>
    </xf>
    <xf numFmtId="179" fontId="27" fillId="4" borderId="18" xfId="3" applyNumberFormat="1" applyFont="1" applyFill="1" applyBorder="1" applyAlignment="1" applyProtection="1">
      <alignment vertical="center"/>
    </xf>
    <xf numFmtId="0" fontId="33" fillId="0" borderId="0" xfId="3" applyFont="1" applyFill="1" applyAlignment="1" applyProtection="1">
      <alignment horizontal="left" vertical="center"/>
    </xf>
    <xf numFmtId="0" fontId="34" fillId="0" borderId="0" xfId="3" applyFont="1" applyAlignment="1" applyProtection="1">
      <alignment horizontal="left" vertical="center" wrapText="1"/>
    </xf>
    <xf numFmtId="0" fontId="36" fillId="0" borderId="0" xfId="3" applyFont="1" applyAlignment="1" applyProtection="1">
      <alignment horizontal="left" vertical="center" wrapText="1"/>
    </xf>
    <xf numFmtId="0" fontId="36" fillId="0" borderId="0" xfId="3" applyFont="1" applyAlignment="1" applyProtection="1">
      <alignment horizontal="left" vertical="center"/>
    </xf>
    <xf numFmtId="0" fontId="27" fillId="0" borderId="8" xfId="3" applyFont="1" applyFill="1" applyBorder="1" applyAlignment="1" applyProtection="1">
      <alignment horizontal="left" vertical="center" wrapText="1"/>
    </xf>
    <xf numFmtId="0" fontId="27" fillId="0" borderId="12" xfId="3" applyFont="1" applyBorder="1" applyAlignment="1" applyProtection="1">
      <alignment horizontal="left" vertical="center"/>
    </xf>
    <xf numFmtId="0" fontId="27" fillId="0" borderId="9" xfId="3" applyFont="1" applyBorder="1" applyAlignment="1" applyProtection="1">
      <alignment horizontal="left" vertical="center"/>
    </xf>
    <xf numFmtId="0" fontId="27" fillId="0" borderId="0" xfId="3" applyFont="1" applyAlignment="1" applyProtection="1">
      <alignment horizontal="left" vertical="center"/>
    </xf>
    <xf numFmtId="0" fontId="27" fillId="0" borderId="10" xfId="3" applyFont="1" applyBorder="1" applyAlignment="1" applyProtection="1">
      <alignment horizontal="left" vertical="center"/>
    </xf>
    <xf numFmtId="0" fontId="27" fillId="0" borderId="11" xfId="3" applyFont="1" applyBorder="1" applyAlignment="1" applyProtection="1">
      <alignment horizontal="left" vertical="center"/>
    </xf>
    <xf numFmtId="0" fontId="27" fillId="3" borderId="2" xfId="3" applyFont="1" applyFill="1" applyBorder="1" applyAlignment="1" applyProtection="1">
      <alignment horizontal="center" vertical="center"/>
    </xf>
    <xf numFmtId="0" fontId="27" fillId="2" borderId="2" xfId="3" applyFont="1" applyFill="1" applyBorder="1" applyAlignment="1" applyProtection="1">
      <alignment horizontal="center" vertical="center" wrapText="1"/>
    </xf>
    <xf numFmtId="0" fontId="27" fillId="0" borderId="2" xfId="3" applyFont="1" applyBorder="1" applyAlignment="1" applyProtection="1">
      <alignment horizontal="center" vertical="center" wrapText="1"/>
    </xf>
    <xf numFmtId="0" fontId="49" fillId="2" borderId="2" xfId="3" applyFont="1" applyFill="1" applyBorder="1" applyAlignment="1" applyProtection="1">
      <alignment horizontal="center" vertical="center" wrapText="1"/>
    </xf>
    <xf numFmtId="0" fontId="49" fillId="0" borderId="2" xfId="3" applyFont="1" applyBorder="1" applyAlignment="1" applyProtection="1">
      <alignment horizontal="center" vertical="center" wrapText="1"/>
    </xf>
    <xf numFmtId="0" fontId="34" fillId="3" borderId="2" xfId="3" applyFont="1" applyFill="1" applyBorder="1" applyAlignment="1" applyProtection="1">
      <alignment horizontal="left" vertical="center" wrapText="1"/>
    </xf>
    <xf numFmtId="0" fontId="34" fillId="5" borderId="3" xfId="3" applyFont="1" applyFill="1" applyBorder="1" applyAlignment="1" applyProtection="1">
      <alignment horizontal="right" vertical="center" shrinkToFit="1"/>
      <protection locked="0"/>
    </xf>
    <xf numFmtId="0" fontId="34" fillId="5" borderId="1" xfId="3" applyFont="1" applyFill="1" applyBorder="1" applyAlignment="1" applyProtection="1">
      <alignment horizontal="right" vertical="center" shrinkToFit="1"/>
      <protection locked="0"/>
    </xf>
    <xf numFmtId="0" fontId="27" fillId="5" borderId="4" xfId="3" applyFont="1" applyFill="1" applyBorder="1" applyAlignment="1" applyProtection="1">
      <alignment horizontal="right" vertical="center" shrinkToFit="1"/>
      <protection locked="0"/>
    </xf>
    <xf numFmtId="0" fontId="33" fillId="0" borderId="0" xfId="3" applyFont="1" applyAlignment="1" applyProtection="1">
      <alignment horizontal="center" vertical="center" wrapText="1"/>
    </xf>
    <xf numFmtId="0" fontId="27" fillId="2" borderId="3" xfId="3" applyFont="1" applyFill="1" applyBorder="1" applyAlignment="1" applyProtection="1">
      <alignment horizontal="center" vertical="center" shrinkToFit="1"/>
    </xf>
    <xf numFmtId="0" fontId="27" fillId="2" borderId="1" xfId="3" applyFont="1" applyFill="1" applyBorder="1" applyAlignment="1" applyProtection="1">
      <alignment horizontal="center" vertical="center" shrinkToFit="1"/>
    </xf>
    <xf numFmtId="0" fontId="27" fillId="2" borderId="4" xfId="3" applyFont="1" applyFill="1" applyBorder="1" applyAlignment="1" applyProtection="1">
      <alignment horizontal="center" vertical="center" shrinkToFit="1"/>
    </xf>
    <xf numFmtId="0" fontId="27" fillId="4" borderId="3" xfId="3" applyFont="1" applyFill="1" applyBorder="1" applyAlignment="1" applyProtection="1">
      <alignment horizontal="left" vertical="center"/>
    </xf>
    <xf numFmtId="0" fontId="27" fillId="4" borderId="1" xfId="3" applyFont="1" applyFill="1" applyBorder="1" applyAlignment="1" applyProtection="1">
      <alignment horizontal="left" vertical="center"/>
    </xf>
    <xf numFmtId="0" fontId="27" fillId="4" borderId="4" xfId="3" applyFont="1" applyFill="1" applyBorder="1" applyAlignment="1" applyProtection="1">
      <alignment horizontal="left" vertical="center"/>
    </xf>
    <xf numFmtId="0" fontId="27" fillId="2" borderId="3" xfId="3" applyFont="1" applyFill="1" applyBorder="1" applyAlignment="1" applyProtection="1">
      <alignment horizontal="center" vertical="center"/>
    </xf>
    <xf numFmtId="0" fontId="27" fillId="0" borderId="4" xfId="3" applyFont="1" applyBorder="1" applyAlignment="1" applyProtection="1">
      <alignment horizontal="center" vertical="center"/>
    </xf>
    <xf numFmtId="0" fontId="34" fillId="0" borderId="11" xfId="3" applyFont="1" applyBorder="1" applyAlignment="1" applyProtection="1">
      <alignment horizontal="left" vertical="center" wrapText="1"/>
    </xf>
    <xf numFmtId="0" fontId="27" fillId="0" borderId="11" xfId="3" applyFont="1" applyBorder="1" applyAlignment="1" applyProtection="1">
      <alignment horizontal="left" vertical="center" wrapText="1"/>
    </xf>
    <xf numFmtId="0" fontId="27" fillId="2" borderId="3" xfId="3" applyFont="1" applyFill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0" fontId="27" fillId="2" borderId="4" xfId="3" applyFont="1" applyFill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61" fillId="0" borderId="11" xfId="0" applyFont="1" applyFill="1" applyBorder="1" applyAlignment="1" applyProtection="1">
      <alignment horizontal="center" vertical="center" wrapText="1"/>
      <protection locked="0"/>
    </xf>
    <xf numFmtId="0" fontId="61" fillId="0" borderId="11" xfId="0" applyFont="1" applyFill="1" applyBorder="1" applyAlignment="1" applyProtection="1">
      <alignment horizontal="center" vertical="center"/>
      <protection locked="0"/>
    </xf>
    <xf numFmtId="0" fontId="61" fillId="0" borderId="14" xfId="0" applyFont="1" applyFill="1" applyBorder="1" applyAlignment="1" applyProtection="1">
      <alignment horizontal="center" vertical="center"/>
      <protection locked="0"/>
    </xf>
    <xf numFmtId="0" fontId="60" fillId="0" borderId="11" xfId="0" applyFont="1" applyFill="1" applyBorder="1" applyAlignment="1" applyProtection="1">
      <alignment horizontal="center" vertical="center" wrapText="1"/>
      <protection locked="0"/>
    </xf>
    <xf numFmtId="0" fontId="31" fillId="0" borderId="26" xfId="0" applyFont="1" applyFill="1" applyBorder="1" applyAlignment="1" applyProtection="1">
      <alignment horizontal="left" vertical="center"/>
      <protection locked="0"/>
    </xf>
    <xf numFmtId="0" fontId="31" fillId="6" borderId="27" xfId="0" applyFont="1" applyFill="1" applyBorder="1" applyAlignment="1">
      <alignment horizontal="left" vertical="center"/>
    </xf>
    <xf numFmtId="0" fontId="31" fillId="6" borderId="28" xfId="0" applyFont="1" applyFill="1" applyBorder="1" applyAlignment="1">
      <alignment horizontal="left" vertical="center"/>
    </xf>
    <xf numFmtId="0" fontId="31" fillId="6" borderId="29" xfId="0" applyFont="1" applyFill="1" applyBorder="1" applyAlignment="1">
      <alignment horizontal="left" vertical="center"/>
    </xf>
    <xf numFmtId="0" fontId="44" fillId="0" borderId="25" xfId="0" applyFont="1" applyFill="1" applyBorder="1" applyAlignment="1">
      <alignment horizontal="left" vertical="center"/>
    </xf>
    <xf numFmtId="0" fontId="44" fillId="0" borderId="20" xfId="0" applyFont="1" applyFill="1" applyBorder="1" applyAlignment="1">
      <alignment horizontal="left" vertical="center"/>
    </xf>
    <xf numFmtId="0" fontId="44" fillId="0" borderId="26" xfId="0" applyFont="1" applyFill="1" applyBorder="1" applyAlignment="1">
      <alignment horizontal="left" vertical="center"/>
    </xf>
    <xf numFmtId="0" fontId="31" fillId="0" borderId="25" xfId="0" applyFont="1" applyFill="1" applyBorder="1" applyAlignment="1" applyProtection="1">
      <alignment horizontal="left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26" xfId="0" applyFont="1" applyFill="1" applyBorder="1" applyAlignment="1" applyProtection="1">
      <alignment horizontal="left" vertical="center" wrapText="1"/>
      <protection locked="0"/>
    </xf>
    <xf numFmtId="0" fontId="31" fillId="6" borderId="3" xfId="0" applyFont="1" applyFill="1" applyBorder="1" applyAlignment="1">
      <alignment horizontal="left" vertical="center"/>
    </xf>
    <xf numFmtId="0" fontId="31" fillId="6" borderId="1" xfId="0" applyFont="1" applyFill="1" applyBorder="1" applyAlignment="1">
      <alignment horizontal="left" vertical="center"/>
    </xf>
    <xf numFmtId="0" fontId="31" fillId="6" borderId="4" xfId="0" applyFont="1" applyFill="1" applyBorder="1" applyAlignment="1">
      <alignment horizontal="left" vertical="center"/>
    </xf>
    <xf numFmtId="0" fontId="55" fillId="0" borderId="7" xfId="0" applyFont="1" applyFill="1" applyBorder="1" applyAlignment="1" applyProtection="1">
      <alignment horizontal="left" vertical="center"/>
      <protection locked="0"/>
    </xf>
    <xf numFmtId="0" fontId="31" fillId="0" borderId="57" xfId="0" applyFont="1" applyFill="1" applyBorder="1" applyAlignment="1">
      <alignment horizontal="left" vertical="center"/>
    </xf>
    <xf numFmtId="0" fontId="31" fillId="0" borderId="28" xfId="0" applyFont="1" applyFill="1" applyBorder="1" applyAlignment="1">
      <alignment horizontal="left" vertical="center"/>
    </xf>
    <xf numFmtId="0" fontId="31" fillId="0" borderId="29" xfId="0" applyFont="1" applyFill="1" applyBorder="1" applyAlignment="1">
      <alignment horizontal="left" vertical="center"/>
    </xf>
    <xf numFmtId="0" fontId="31" fillId="0" borderId="33" xfId="0" applyFont="1" applyFill="1" applyBorder="1" applyAlignment="1">
      <alignment horizontal="left" vertical="center"/>
    </xf>
    <xf numFmtId="0" fontId="31" fillId="0" borderId="34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</cellXfs>
  <cellStyles count="5">
    <cellStyle name="ハイパーリンク" xfId="1" builtinId="8"/>
    <cellStyle name="標準" xfId="0" builtinId="0"/>
    <cellStyle name="標準 2" xfId="2"/>
    <cellStyle name="標準 2 2" xfId="4"/>
    <cellStyle name="標準 3" xfId="3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93</xdr:row>
      <xdr:rowOff>228600</xdr:rowOff>
    </xdr:from>
    <xdr:to>
      <xdr:col>16</xdr:col>
      <xdr:colOff>609600</xdr:colOff>
      <xdr:row>95</xdr:row>
      <xdr:rowOff>47625</xdr:rowOff>
    </xdr:to>
    <xdr:sp macro="" textlink="">
      <xdr:nvSpPr>
        <xdr:cNvPr id="2" name="Text Box 45"/>
        <xdr:cNvSpPr txBox="1">
          <a:spLocks noChangeArrowheads="1"/>
        </xdr:cNvSpPr>
      </xdr:nvSpPr>
      <xdr:spPr bwMode="auto">
        <a:xfrm>
          <a:off x="7877175" y="24812625"/>
          <a:ext cx="3676650" cy="942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17【Content to be included】</a:t>
          </a:r>
        </a:p>
        <a:p>
          <a:pPr algn="just">
            <a:spcAft>
              <a:spcPts val="0"/>
            </a:spcAft>
          </a:pPr>
          <a:r>
            <a:rPr lang="ja-JP" altLang="en-US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altLang="ja-JP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Motivation for applying to the program</a:t>
          </a:r>
        </a:p>
        <a:p>
          <a:pPr algn="just">
            <a:spcAft>
              <a:spcPts val="0"/>
            </a:spcAft>
          </a:pPr>
          <a:r>
            <a:rPr lang="ja-JP" altLang="en-US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altLang="ja-JP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Objectives and aim for joining the program (including your future plans and goals)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0</xdr:colOff>
      <xdr:row>75</xdr:row>
      <xdr:rowOff>276225</xdr:rowOff>
    </xdr:from>
    <xdr:to>
      <xdr:col>16</xdr:col>
      <xdr:colOff>209550</xdr:colOff>
      <xdr:row>79</xdr:row>
      <xdr:rowOff>0</xdr:rowOff>
    </xdr:to>
    <xdr:sp macro="" textlink="">
      <xdr:nvSpPr>
        <xdr:cNvPr id="7" name="Text Box 45"/>
        <xdr:cNvSpPr txBox="1">
          <a:spLocks noChangeArrowheads="1"/>
        </xdr:cNvSpPr>
      </xdr:nvSpPr>
      <xdr:spPr bwMode="auto">
        <a:xfrm>
          <a:off x="8162925" y="21736050"/>
          <a:ext cx="2981325" cy="942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</a:t>
          </a:r>
        </a:p>
      </xdr:txBody>
    </xdr:sp>
    <xdr:clientData/>
  </xdr:twoCellAnchor>
  <xdr:twoCellAnchor>
    <xdr:from>
      <xdr:col>13</xdr:col>
      <xdr:colOff>57150</xdr:colOff>
      <xdr:row>45</xdr:row>
      <xdr:rowOff>104775</xdr:rowOff>
    </xdr:from>
    <xdr:to>
      <xdr:col>16</xdr:col>
      <xdr:colOff>485775</xdr:colOff>
      <xdr:row>47</xdr:row>
      <xdr:rowOff>200025</xdr:rowOff>
    </xdr:to>
    <xdr:sp macro="" textlink="">
      <xdr:nvSpPr>
        <xdr:cNvPr id="9" name="Text Box 45"/>
        <xdr:cNvSpPr txBox="1">
          <a:spLocks noChangeArrowheads="1"/>
        </xdr:cNvSpPr>
      </xdr:nvSpPr>
      <xdr:spPr bwMode="auto">
        <a:xfrm>
          <a:off x="8229600" y="10934700"/>
          <a:ext cx="3200400" cy="781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200024</xdr:colOff>
      <xdr:row>1</xdr:row>
      <xdr:rowOff>0</xdr:rowOff>
    </xdr:from>
    <xdr:to>
      <xdr:col>19</xdr:col>
      <xdr:colOff>504825</xdr:colOff>
      <xdr:row>7</xdr:row>
      <xdr:rowOff>304801</xdr:rowOff>
    </xdr:to>
    <xdr:sp macro="" textlink="">
      <xdr:nvSpPr>
        <xdr:cNvPr id="11" name="テキスト ボックス 10"/>
        <xdr:cNvSpPr txBox="1"/>
      </xdr:nvSpPr>
      <xdr:spPr>
        <a:xfrm>
          <a:off x="7934324" y="381000"/>
          <a:ext cx="5819776" cy="1800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Please fill in the form using the Sample form sheet as an example.</a:t>
          </a:r>
        </a:p>
        <a:p>
          <a:r>
            <a:rPr kumimoji="1" lang="en-US" altLang="ja-JP" sz="1200"/>
            <a:t>Please do not make any changes  the sheets named </a:t>
          </a:r>
          <a:r>
            <a:rPr kumimoji="1" lang="ja-JP" altLang="en-US" sz="1200"/>
            <a:t>「大学作業用」 </a:t>
          </a:r>
          <a:r>
            <a:rPr kumimoji="1" lang="en-US" altLang="ja-JP" sz="1200"/>
            <a:t>and </a:t>
          </a:r>
          <a:r>
            <a:rPr kumimoji="1" lang="ja-JP" altLang="en-US" sz="1200"/>
            <a:t>「リスト」</a:t>
          </a:r>
        </a:p>
        <a:p>
          <a:endParaRPr kumimoji="1" lang="ja-JP" altLang="en-US" sz="1200"/>
        </a:p>
        <a:p>
          <a:r>
            <a:rPr kumimoji="1" lang="en-US" altLang="ja-JP" sz="1200"/>
            <a:t>Your age will be calculated automatically.</a:t>
          </a:r>
        </a:p>
        <a:p>
          <a:r>
            <a:rPr kumimoji="1" lang="en-US" altLang="ja-JP" sz="1200"/>
            <a:t>Please note that some cells have pull down selections.</a:t>
          </a:r>
        </a:p>
        <a:p>
          <a:r>
            <a:rPr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fill in the cells which have been greyed out.</a:t>
          </a:r>
          <a:endParaRPr kumimoji="1" lang="en-US" altLang="ja-JP" sz="1200"/>
        </a:p>
        <a:p>
          <a:r>
            <a:rPr kumimoji="1" lang="en-US" altLang="ja-JP" sz="1200"/>
            <a:t>Please make sure you follow the notes below.</a:t>
          </a:r>
        </a:p>
      </xdr:txBody>
    </xdr:sp>
    <xdr:clientData/>
  </xdr:twoCellAnchor>
  <xdr:twoCellAnchor>
    <xdr:from>
      <xdr:col>12</xdr:col>
      <xdr:colOff>676275</xdr:colOff>
      <xdr:row>55</xdr:row>
      <xdr:rowOff>133349</xdr:rowOff>
    </xdr:from>
    <xdr:to>
      <xdr:col>16</xdr:col>
      <xdr:colOff>419100</xdr:colOff>
      <xdr:row>59</xdr:row>
      <xdr:rowOff>238124</xdr:rowOff>
    </xdr:to>
    <xdr:sp macro="" textlink="">
      <xdr:nvSpPr>
        <xdr:cNvPr id="6" name="Text Box 45"/>
        <xdr:cNvSpPr txBox="1">
          <a:spLocks noChangeArrowheads="1"/>
        </xdr:cNvSpPr>
      </xdr:nvSpPr>
      <xdr:spPr bwMode="auto">
        <a:xfrm>
          <a:off x="8410575" y="16602074"/>
          <a:ext cx="3200400" cy="1590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Signature or seal is required for 13 and 15 when submitting paper-based documents.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You</a:t>
          </a:r>
          <a:r>
            <a:rPr lang="en-US" altLang="ja-JP" sz="1400" kern="100" baseline="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must also sign or stamp your seal in 14 when submitting paper-based documents.</a:t>
          </a:r>
          <a:endParaRPr lang="en-US" altLang="ja-JP" sz="1400" kern="100">
            <a:solidFill>
              <a:srgbClr val="FF0000"/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285751</xdr:colOff>
      <xdr:row>1</xdr:row>
      <xdr:rowOff>30256</xdr:rowOff>
    </xdr:from>
    <xdr:to>
      <xdr:col>25</xdr:col>
      <xdr:colOff>447675</xdr:colOff>
      <xdr:row>5</xdr:row>
      <xdr:rowOff>409575</xdr:rowOff>
    </xdr:to>
    <xdr:sp macro="" textlink="">
      <xdr:nvSpPr>
        <xdr:cNvPr id="2" name="テキスト ボックス 1"/>
        <xdr:cNvSpPr txBox="1"/>
      </xdr:nvSpPr>
      <xdr:spPr>
        <a:xfrm>
          <a:off x="10296526" y="496981"/>
          <a:ext cx="6334124" cy="13032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See the separate example to fill in.  Please do not  make any changes the sheets named  </a:t>
          </a:r>
          <a:r>
            <a:rPr kumimoji="1" lang="ja-JP" altLang="en-US" sz="1200"/>
            <a:t>「大学作業用」 </a:t>
          </a:r>
          <a:r>
            <a:rPr kumimoji="1" lang="en-US" altLang="ja-JP" sz="1200"/>
            <a:t>and </a:t>
          </a:r>
          <a:r>
            <a:rPr kumimoji="1" lang="ja-JP" altLang="en-US" sz="1200"/>
            <a:t>「リスト」</a:t>
          </a:r>
          <a:r>
            <a:rPr kumimoji="1" lang="en-US" altLang="ja-JP" sz="1200"/>
            <a:t>.</a:t>
          </a:r>
        </a:p>
        <a:p>
          <a:endParaRPr kumimoji="1" lang="en-US" altLang="ja-JP" sz="1200"/>
        </a:p>
        <a:p>
          <a:endParaRPr kumimoji="1" lang="en-US" altLang="ja-JP" sz="1200"/>
        </a:p>
        <a:p>
          <a:r>
            <a:rPr kumimoji="1" lang="en-US" altLang="ja-JP" sz="1200"/>
            <a:t>Please do not make any changes to the yellow cells as they will be filled in automatically 	.</a:t>
          </a:r>
        </a:p>
        <a:p>
          <a:r>
            <a:rPr kumimoji="1" lang="en-US" altLang="ja-JP" sz="1200"/>
            <a:t>Please fill in the blue cells.</a:t>
          </a:r>
        </a:p>
      </xdr:txBody>
    </xdr:sp>
    <xdr:clientData/>
  </xdr:twoCellAnchor>
  <xdr:twoCellAnchor>
    <xdr:from>
      <xdr:col>16</xdr:col>
      <xdr:colOff>314325</xdr:colOff>
      <xdr:row>5</xdr:row>
      <xdr:rowOff>600074</xdr:rowOff>
    </xdr:from>
    <xdr:to>
      <xdr:col>25</xdr:col>
      <xdr:colOff>447675</xdr:colOff>
      <xdr:row>7</xdr:row>
      <xdr:rowOff>114300</xdr:rowOff>
    </xdr:to>
    <xdr:sp macro="" textlink="">
      <xdr:nvSpPr>
        <xdr:cNvPr id="5" name="テキスト ボックス 4"/>
        <xdr:cNvSpPr txBox="1"/>
      </xdr:nvSpPr>
      <xdr:spPr>
        <a:xfrm>
          <a:off x="10325100" y="1990724"/>
          <a:ext cx="6305550" cy="381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The first year undergraduate</a:t>
          </a:r>
          <a:r>
            <a:rPr kumimoji="1" lang="en-US" altLang="ja-JP" sz="1100" baseline="0"/>
            <a:t> students enrolled in September 2017 do not need to submit, only if transcripts are not yet issued.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92</xdr:row>
      <xdr:rowOff>228600</xdr:rowOff>
    </xdr:from>
    <xdr:to>
      <xdr:col>16</xdr:col>
      <xdr:colOff>609600</xdr:colOff>
      <xdr:row>94</xdr:row>
      <xdr:rowOff>47625</xdr:rowOff>
    </xdr:to>
    <xdr:sp macro="" textlink="">
      <xdr:nvSpPr>
        <xdr:cNvPr id="2" name="Text Box 45"/>
        <xdr:cNvSpPr txBox="1">
          <a:spLocks noChangeArrowheads="1"/>
        </xdr:cNvSpPr>
      </xdr:nvSpPr>
      <xdr:spPr bwMode="auto">
        <a:xfrm>
          <a:off x="8124825" y="28308300"/>
          <a:ext cx="3676650" cy="1209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17【Content to be included】</a:t>
          </a:r>
        </a:p>
        <a:p>
          <a:pPr algn="just">
            <a:spcAft>
              <a:spcPts val="0"/>
            </a:spcAft>
          </a:pPr>
          <a:r>
            <a:rPr lang="ja-JP" altLang="en-US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altLang="ja-JP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Motivation for applying to the program</a:t>
          </a:r>
        </a:p>
        <a:p>
          <a:pPr algn="just">
            <a:spcAft>
              <a:spcPts val="0"/>
            </a:spcAft>
          </a:pPr>
          <a:r>
            <a:rPr lang="ja-JP" altLang="en-US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altLang="ja-JP" sz="1000" kern="100"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Objectives and aim for joining the program (including your future plans and goals)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0</xdr:colOff>
      <xdr:row>75</xdr:row>
      <xdr:rowOff>276225</xdr:rowOff>
    </xdr:from>
    <xdr:to>
      <xdr:col>16</xdr:col>
      <xdr:colOff>209550</xdr:colOff>
      <xdr:row>79</xdr:row>
      <xdr:rowOff>0</xdr:rowOff>
    </xdr:to>
    <xdr:sp macro="" textlink="">
      <xdr:nvSpPr>
        <xdr:cNvPr id="3" name="Text Box 45"/>
        <xdr:cNvSpPr txBox="1">
          <a:spLocks noChangeArrowheads="1"/>
        </xdr:cNvSpPr>
      </xdr:nvSpPr>
      <xdr:spPr bwMode="auto">
        <a:xfrm>
          <a:off x="8420100" y="22669500"/>
          <a:ext cx="2981325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</a:t>
          </a:r>
        </a:p>
      </xdr:txBody>
    </xdr:sp>
    <xdr:clientData/>
  </xdr:twoCellAnchor>
  <xdr:twoCellAnchor>
    <xdr:from>
      <xdr:col>13</xdr:col>
      <xdr:colOff>57150</xdr:colOff>
      <xdr:row>45</xdr:row>
      <xdr:rowOff>104775</xdr:rowOff>
    </xdr:from>
    <xdr:to>
      <xdr:col>16</xdr:col>
      <xdr:colOff>485775</xdr:colOff>
      <xdr:row>47</xdr:row>
      <xdr:rowOff>200025</xdr:rowOff>
    </xdr:to>
    <xdr:sp macro="" textlink="">
      <xdr:nvSpPr>
        <xdr:cNvPr id="4" name="Text Box 45"/>
        <xdr:cNvSpPr txBox="1">
          <a:spLocks noChangeArrowheads="1"/>
        </xdr:cNvSpPr>
      </xdr:nvSpPr>
      <xdr:spPr bwMode="auto">
        <a:xfrm>
          <a:off x="8477250" y="12192000"/>
          <a:ext cx="3200400" cy="904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200024</xdr:colOff>
      <xdr:row>1</xdr:row>
      <xdr:rowOff>0</xdr:rowOff>
    </xdr:from>
    <xdr:to>
      <xdr:col>19</xdr:col>
      <xdr:colOff>504825</xdr:colOff>
      <xdr:row>7</xdr:row>
      <xdr:rowOff>304801</xdr:rowOff>
    </xdr:to>
    <xdr:sp macro="" textlink="">
      <xdr:nvSpPr>
        <xdr:cNvPr id="5" name="テキスト ボックス 4"/>
        <xdr:cNvSpPr txBox="1"/>
      </xdr:nvSpPr>
      <xdr:spPr>
        <a:xfrm>
          <a:off x="7934324" y="190500"/>
          <a:ext cx="5819776" cy="1800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Please fill in the form using the Sample form sheet as an example.</a:t>
          </a:r>
        </a:p>
        <a:p>
          <a:r>
            <a:rPr kumimoji="1" lang="en-US" altLang="ja-JP" sz="1200"/>
            <a:t>Please do not make any changes  the sheets named </a:t>
          </a:r>
          <a:r>
            <a:rPr kumimoji="1" lang="ja-JP" altLang="en-US" sz="1200"/>
            <a:t>「大学作業用」 </a:t>
          </a:r>
          <a:r>
            <a:rPr kumimoji="1" lang="en-US" altLang="ja-JP" sz="1200"/>
            <a:t>and </a:t>
          </a:r>
          <a:r>
            <a:rPr kumimoji="1" lang="ja-JP" altLang="en-US" sz="1200"/>
            <a:t>「リスト」</a:t>
          </a:r>
        </a:p>
        <a:p>
          <a:endParaRPr kumimoji="1" lang="ja-JP" altLang="en-US" sz="1200"/>
        </a:p>
        <a:p>
          <a:r>
            <a:rPr kumimoji="1" lang="en-US" altLang="ja-JP" sz="1200"/>
            <a:t>Your age will be calculated automatically.</a:t>
          </a:r>
        </a:p>
        <a:p>
          <a:r>
            <a:rPr kumimoji="1" lang="en-US" altLang="ja-JP" sz="1200"/>
            <a:t>Please note that some cells have pull down selections.</a:t>
          </a:r>
        </a:p>
        <a:p>
          <a:r>
            <a:rPr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fill in the cells which have been greyed out.</a:t>
          </a:r>
          <a:endParaRPr kumimoji="1" lang="en-US" altLang="ja-JP" sz="1200"/>
        </a:p>
        <a:p>
          <a:r>
            <a:rPr kumimoji="1" lang="en-US" altLang="ja-JP" sz="1200"/>
            <a:t>Please make sure you follow the notes below.</a:t>
          </a:r>
        </a:p>
      </xdr:txBody>
    </xdr:sp>
    <xdr:clientData/>
  </xdr:twoCellAnchor>
  <xdr:twoCellAnchor>
    <xdr:from>
      <xdr:col>12</xdr:col>
      <xdr:colOff>180975</xdr:colOff>
      <xdr:row>1</xdr:row>
      <xdr:rowOff>9525</xdr:rowOff>
    </xdr:from>
    <xdr:to>
      <xdr:col>20</xdr:col>
      <xdr:colOff>672194</xdr:colOff>
      <xdr:row>8</xdr:row>
      <xdr:rowOff>189594</xdr:rowOff>
    </xdr:to>
    <xdr:sp macro="" textlink="">
      <xdr:nvSpPr>
        <xdr:cNvPr id="6" name="テキスト ボックス 5"/>
        <xdr:cNvSpPr txBox="1"/>
      </xdr:nvSpPr>
      <xdr:spPr>
        <a:xfrm>
          <a:off x="7915275" y="200025"/>
          <a:ext cx="6691994" cy="21422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>
              <a:solidFill>
                <a:srgbClr val="FF0000"/>
              </a:solidFill>
            </a:rPr>
            <a:t>This sheet is an example for filling in the application form only.</a:t>
          </a:r>
        </a:p>
        <a:p>
          <a:r>
            <a:rPr kumimoji="1" lang="en-US" altLang="ja-JP" sz="3200">
              <a:solidFill>
                <a:srgbClr val="FF0000"/>
              </a:solidFill>
            </a:rPr>
            <a:t>Please insert your data using the application form. </a:t>
          </a:r>
        </a:p>
      </xdr:txBody>
    </xdr:sp>
    <xdr:clientData/>
  </xdr:twoCellAnchor>
  <xdr:twoCellAnchor>
    <xdr:from>
      <xdr:col>12</xdr:col>
      <xdr:colOff>647700</xdr:colOff>
      <xdr:row>55</xdr:row>
      <xdr:rowOff>95250</xdr:rowOff>
    </xdr:from>
    <xdr:to>
      <xdr:col>16</xdr:col>
      <xdr:colOff>390525</xdr:colOff>
      <xdr:row>59</xdr:row>
      <xdr:rowOff>200025</xdr:rowOff>
    </xdr:to>
    <xdr:sp macro="" textlink="">
      <xdr:nvSpPr>
        <xdr:cNvPr id="12" name="Text Box 45"/>
        <xdr:cNvSpPr txBox="1">
          <a:spLocks noChangeArrowheads="1"/>
        </xdr:cNvSpPr>
      </xdr:nvSpPr>
      <xdr:spPr bwMode="auto">
        <a:xfrm>
          <a:off x="8382000" y="16592550"/>
          <a:ext cx="3200400" cy="1590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Signature or seal is required for 13 and 15 when submitting paper-based documents.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You</a:t>
          </a:r>
          <a:r>
            <a:rPr lang="en-US" altLang="ja-JP" sz="1400" kern="100" baseline="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must also sign or stamp your seal in 14 when submitting paper-based documents.</a:t>
          </a:r>
          <a:endParaRPr lang="en-US" altLang="ja-JP" sz="1400" kern="100">
            <a:solidFill>
              <a:srgbClr val="FF0000"/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244782</xdr:colOff>
      <xdr:row>11</xdr:row>
      <xdr:rowOff>74765</xdr:rowOff>
    </xdr:from>
    <xdr:to>
      <xdr:col>14</xdr:col>
      <xdr:colOff>51209</xdr:colOff>
      <xdr:row>20</xdr:row>
      <xdr:rowOff>153628</xdr:rowOff>
    </xdr:to>
    <xdr:sp macro="" textlink="">
      <xdr:nvSpPr>
        <xdr:cNvPr id="2" name="テキスト ボックス 1"/>
        <xdr:cNvSpPr txBox="1"/>
      </xdr:nvSpPr>
      <xdr:spPr>
        <a:xfrm>
          <a:off x="4218653" y="5482507"/>
          <a:ext cx="5449733" cy="1645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このシートは大学作業用です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触らないようにしてください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en-US" altLang="ja-JP" sz="2800">
              <a:solidFill>
                <a:srgbClr val="FF0000"/>
              </a:solidFill>
            </a:rPr>
            <a:t>Do not fill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32</xdr:row>
      <xdr:rowOff>152399</xdr:rowOff>
    </xdr:from>
    <xdr:to>
      <xdr:col>2</xdr:col>
      <xdr:colOff>1485899</xdr:colOff>
      <xdr:row>43</xdr:row>
      <xdr:rowOff>9524</xdr:rowOff>
    </xdr:to>
    <xdr:sp macro="" textlink="">
      <xdr:nvSpPr>
        <xdr:cNvPr id="2" name="テキスト ボックス 1"/>
        <xdr:cNvSpPr txBox="1"/>
      </xdr:nvSpPr>
      <xdr:spPr>
        <a:xfrm>
          <a:off x="152399" y="5248274"/>
          <a:ext cx="4695825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solidFill>
                <a:srgbClr val="FF0000"/>
              </a:solidFill>
            </a:rPr>
            <a:t>このシートは大学作業用です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ja-JP" altLang="en-US" sz="2800">
              <a:solidFill>
                <a:srgbClr val="FF0000"/>
              </a:solidFill>
            </a:rPr>
            <a:t>触らないようにしてください</a:t>
          </a:r>
          <a:endParaRPr kumimoji="1" lang="en-US" altLang="ja-JP" sz="2800">
            <a:solidFill>
              <a:srgbClr val="FF0000"/>
            </a:solidFill>
          </a:endParaRPr>
        </a:p>
        <a:p>
          <a:r>
            <a:rPr kumimoji="1" lang="en-US" altLang="ja-JP" sz="2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Do not fill</a:t>
          </a:r>
          <a:endParaRPr lang="ja-JP" altLang="ja-JP" sz="60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6412;&#37096;&#20107;&#21209;/04&#22269;&#38555;&#37096;/03&#22269;&#38555;&#20132;&#27969;&#35506;/00&#20849;&#26377;/01&#23398;&#29983;&#20132;&#27969;/02&#28023;&#22806;&#27966;&#36963;&#12503;&#12525;&#12464;&#12521;&#12512;/24&#12497;&#12522;&#25919;&#27835;&#23398;&#38498;&#65288;Sciences%20Po&#65289;/2016&#24180;&#24230;/03%2010.XX&#21215;&#38598;/&#12304;&#33521;&#25991;&#12305;/&#12304;&#33521;&#25991;4&#12305;1.&#12471;&#12450;&#12531;&#12473;&#12509;&#30003;&#35531;&#26360;&#12289;2&#25104;&#32318;&#35413;&#20385;&#20418;&#25968;&#35336;&#31639;&#34920;&#12289;3&#22888;&#23398;&#37329;&#12289;&#33258;&#24049;&#25512;&#34214;&#26360;_&#12525;&#12483;&#124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申請書"/>
      <sheetName val="２成績計算表"/>
      <sheetName val="3奨学金確認書"/>
      <sheetName val="4自己推薦書"/>
      <sheetName val="【記入例】申請書"/>
      <sheetName val="大学作業用"/>
      <sheetName val="リスト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2">
          <cell r="C2" t="str">
            <v>【学部】</v>
          </cell>
          <cell r="X2" t="str">
            <v>受給予定無し</v>
          </cell>
        </row>
        <row r="3">
          <cell r="X3" t="str">
            <v>受給申請中・受給申請予定</v>
          </cell>
        </row>
        <row r="4">
          <cell r="X4" t="str">
            <v>受給決定済・受給中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98"/>
  <sheetViews>
    <sheetView tabSelected="1" view="pageBreakPreview" zoomScaleNormal="100" zoomScaleSheetLayoutView="100" workbookViewId="0">
      <selection activeCell="C21" sqref="C21:L21"/>
    </sheetView>
  </sheetViews>
  <sheetFormatPr defaultRowHeight="15" x14ac:dyDescent="0.25"/>
  <cols>
    <col min="1" max="1" width="15" style="113" customWidth="1"/>
    <col min="2" max="2" width="19.25" style="114" customWidth="1"/>
    <col min="3" max="3" width="9.625" style="64" customWidth="1"/>
    <col min="4" max="5" width="4" style="64" customWidth="1"/>
    <col min="6" max="6" width="8.25" style="64" customWidth="1"/>
    <col min="7" max="7" width="8.375" style="64" customWidth="1"/>
    <col min="8" max="8" width="8.875" style="64" customWidth="1"/>
    <col min="9" max="9" width="7.125" style="64" customWidth="1"/>
    <col min="10" max="10" width="7.875" style="64" customWidth="1"/>
    <col min="11" max="11" width="5" style="64" customWidth="1"/>
    <col min="12" max="12" width="4.125" style="64" customWidth="1"/>
    <col min="13" max="13" width="9" style="60"/>
    <col min="14" max="14" width="11.375" style="60" customWidth="1"/>
    <col min="15" max="15" width="16" style="60" bestFit="1" customWidth="1"/>
    <col min="16" max="16384" width="9" style="60"/>
  </cols>
  <sheetData>
    <row r="1" spans="1:17" x14ac:dyDescent="0.25">
      <c r="A1" s="248" t="s">
        <v>575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7" ht="15.75" customHeight="1" x14ac:dyDescent="0.25">
      <c r="A2" s="160"/>
      <c r="B2" s="160"/>
      <c r="G2" s="61" t="s">
        <v>237</v>
      </c>
      <c r="H2" s="297"/>
      <c r="I2" s="298"/>
      <c r="J2" s="298"/>
      <c r="K2" s="298"/>
      <c r="L2" s="298"/>
    </row>
    <row r="3" spans="1:17" s="63" customFormat="1" ht="18" customHeight="1" x14ac:dyDescent="0.25">
      <c r="A3" s="265" t="s">
        <v>344</v>
      </c>
      <c r="B3" s="115" t="s">
        <v>328</v>
      </c>
      <c r="C3" s="268"/>
      <c r="D3" s="269"/>
      <c r="E3" s="269"/>
      <c r="F3" s="269"/>
      <c r="G3" s="269"/>
      <c r="H3" s="269"/>
      <c r="I3" s="269"/>
      <c r="J3" s="269"/>
      <c r="K3" s="269"/>
      <c r="L3" s="270"/>
    </row>
    <row r="4" spans="1:17" s="63" customFormat="1" ht="18" customHeight="1" x14ac:dyDescent="0.25">
      <c r="A4" s="266"/>
      <c r="B4" s="116" t="s">
        <v>329</v>
      </c>
      <c r="C4" s="271"/>
      <c r="D4" s="272"/>
      <c r="E4" s="272"/>
      <c r="F4" s="272"/>
      <c r="G4" s="272"/>
      <c r="H4" s="272"/>
      <c r="I4" s="272"/>
      <c r="J4" s="272"/>
      <c r="K4" s="272"/>
      <c r="L4" s="273"/>
    </row>
    <row r="5" spans="1:17" s="63" customFormat="1" ht="30" customHeight="1" x14ac:dyDescent="0.25">
      <c r="A5" s="267"/>
      <c r="B5" s="117" t="s">
        <v>432</v>
      </c>
      <c r="C5" s="274"/>
      <c r="D5" s="275"/>
      <c r="E5" s="275"/>
      <c r="F5" s="275"/>
      <c r="G5" s="275"/>
      <c r="H5" s="275"/>
      <c r="I5" s="275"/>
      <c r="J5" s="275"/>
      <c r="K5" s="275"/>
      <c r="L5" s="276"/>
    </row>
    <row r="6" spans="1:17" s="63" customFormat="1" ht="18" customHeight="1" x14ac:dyDescent="0.25">
      <c r="A6" s="277" t="s">
        <v>345</v>
      </c>
      <c r="B6" s="87" t="s">
        <v>346</v>
      </c>
      <c r="C6" s="280"/>
      <c r="D6" s="281"/>
      <c r="E6" s="281"/>
      <c r="F6" s="282"/>
      <c r="G6" s="283" t="s">
        <v>241</v>
      </c>
      <c r="H6" s="283"/>
      <c r="I6" s="284"/>
      <c r="J6" s="284"/>
      <c r="K6" s="284"/>
      <c r="L6" s="284"/>
      <c r="M6" s="89"/>
      <c r="O6" s="88"/>
      <c r="P6" s="88"/>
      <c r="Q6" s="88"/>
    </row>
    <row r="7" spans="1:17" s="63" customFormat="1" ht="18" customHeight="1" x14ac:dyDescent="0.25">
      <c r="A7" s="278"/>
      <c r="B7" s="136" t="s">
        <v>238</v>
      </c>
      <c r="C7" s="285"/>
      <c r="D7" s="286"/>
      <c r="E7" s="286"/>
      <c r="F7" s="287"/>
      <c r="G7" s="283" t="s">
        <v>570</v>
      </c>
      <c r="H7" s="283"/>
      <c r="I7" s="90">
        <f>DATEDIF(C7,J7,"y")</f>
        <v>116</v>
      </c>
      <c r="J7" s="256">
        <v>42461</v>
      </c>
      <c r="K7" s="256"/>
      <c r="L7" s="257"/>
      <c r="O7" s="91"/>
    </row>
    <row r="8" spans="1:17" s="63" customFormat="1" ht="36.75" customHeight="1" x14ac:dyDescent="0.25">
      <c r="A8" s="278"/>
      <c r="B8" s="136" t="s">
        <v>239</v>
      </c>
      <c r="C8" s="288"/>
      <c r="D8" s="289"/>
      <c r="E8" s="289"/>
      <c r="F8" s="290"/>
      <c r="G8" s="291" t="s">
        <v>242</v>
      </c>
      <c r="H8" s="292"/>
      <c r="I8" s="288"/>
      <c r="J8" s="289"/>
      <c r="K8" s="289"/>
      <c r="L8" s="290"/>
    </row>
    <row r="9" spans="1:17" s="63" customFormat="1" ht="25.5" customHeight="1" x14ac:dyDescent="0.25">
      <c r="A9" s="279"/>
      <c r="B9" s="197" t="s">
        <v>243</v>
      </c>
      <c r="C9" s="312"/>
      <c r="D9" s="309"/>
      <c r="E9" s="309"/>
      <c r="F9" s="309"/>
      <c r="G9" s="313"/>
      <c r="H9" s="313"/>
      <c r="I9" s="309"/>
      <c r="J9" s="309"/>
      <c r="K9" s="309"/>
      <c r="L9" s="310"/>
    </row>
    <row r="10" spans="1:17" s="63" customFormat="1" ht="18" customHeight="1" x14ac:dyDescent="0.25">
      <c r="A10" s="293" t="s">
        <v>347</v>
      </c>
      <c r="B10" s="136" t="s">
        <v>348</v>
      </c>
      <c r="C10" s="306"/>
      <c r="D10" s="307"/>
      <c r="E10" s="307"/>
      <c r="F10" s="308"/>
      <c r="G10" s="249" t="s">
        <v>246</v>
      </c>
      <c r="H10" s="250"/>
      <c r="I10" s="260"/>
      <c r="J10" s="261"/>
      <c r="K10" s="261"/>
      <c r="L10" s="261"/>
    </row>
    <row r="11" spans="1:17" s="63" customFormat="1" ht="18" customHeight="1" x14ac:dyDescent="0.25">
      <c r="A11" s="293"/>
      <c r="B11" s="136" t="s">
        <v>245</v>
      </c>
      <c r="C11" s="198"/>
      <c r="D11" s="262"/>
      <c r="E11" s="263"/>
      <c r="F11" s="263"/>
      <c r="G11" s="264"/>
      <c r="H11" s="264"/>
      <c r="I11" s="263"/>
      <c r="J11" s="263"/>
      <c r="K11" s="263"/>
      <c r="L11" s="263"/>
    </row>
    <row r="12" spans="1:17" s="63" customFormat="1" ht="18" customHeight="1" x14ac:dyDescent="0.25">
      <c r="A12" s="296" t="s">
        <v>349</v>
      </c>
      <c r="B12" s="92" t="s">
        <v>248</v>
      </c>
      <c r="C12" s="306"/>
      <c r="D12" s="307"/>
      <c r="E12" s="307"/>
      <c r="F12" s="308"/>
      <c r="G12" s="283" t="s">
        <v>249</v>
      </c>
      <c r="H12" s="283"/>
      <c r="I12" s="307"/>
      <c r="J12" s="307"/>
      <c r="K12" s="307"/>
      <c r="L12" s="308"/>
      <c r="O12" s="93"/>
    </row>
    <row r="13" spans="1:17" s="63" customFormat="1" ht="18" customHeight="1" x14ac:dyDescent="0.25">
      <c r="A13" s="296"/>
      <c r="B13" s="92" t="s">
        <v>350</v>
      </c>
      <c r="C13" s="288"/>
      <c r="D13" s="289"/>
      <c r="E13" s="289"/>
      <c r="F13" s="289"/>
      <c r="G13" s="311"/>
      <c r="H13" s="311"/>
      <c r="I13" s="289"/>
      <c r="J13" s="289"/>
      <c r="K13" s="289"/>
      <c r="L13" s="290"/>
      <c r="O13" s="93"/>
    </row>
    <row r="14" spans="1:17" s="63" customFormat="1" ht="18" customHeight="1" x14ac:dyDescent="0.25">
      <c r="A14" s="293"/>
      <c r="B14" s="92" t="s">
        <v>245</v>
      </c>
      <c r="C14" s="199"/>
      <c r="D14" s="309"/>
      <c r="E14" s="309"/>
      <c r="F14" s="309"/>
      <c r="G14" s="309"/>
      <c r="H14" s="309"/>
      <c r="I14" s="309"/>
      <c r="J14" s="309"/>
      <c r="K14" s="309"/>
      <c r="L14" s="310"/>
      <c r="M14" s="93"/>
      <c r="O14" s="93"/>
    </row>
    <row r="15" spans="1:17" s="63" customFormat="1" ht="15.75" customHeight="1" x14ac:dyDescent="0.25">
      <c r="A15" s="294" t="s">
        <v>351</v>
      </c>
      <c r="B15" s="94" t="s">
        <v>252</v>
      </c>
      <c r="C15" s="303"/>
      <c r="D15" s="304"/>
      <c r="E15" s="304"/>
      <c r="F15" s="305"/>
      <c r="G15" s="314" t="s">
        <v>253</v>
      </c>
      <c r="H15" s="315"/>
      <c r="I15" s="303"/>
      <c r="J15" s="304"/>
      <c r="K15" s="304"/>
      <c r="L15" s="305"/>
      <c r="M15" s="63" t="s">
        <v>330</v>
      </c>
    </row>
    <row r="16" spans="1:17" s="63" customFormat="1" ht="23.25" customHeight="1" x14ac:dyDescent="0.25">
      <c r="A16" s="295"/>
      <c r="B16" s="92" t="s">
        <v>251</v>
      </c>
      <c r="C16" s="185"/>
      <c r="D16" s="95" t="s">
        <v>292</v>
      </c>
      <c r="E16" s="186"/>
      <c r="F16" s="95" t="s">
        <v>293</v>
      </c>
      <c r="G16" s="316" t="s">
        <v>254</v>
      </c>
      <c r="H16" s="317"/>
      <c r="I16" s="185"/>
      <c r="J16" s="95" t="s">
        <v>292</v>
      </c>
      <c r="K16" s="95"/>
      <c r="L16" s="96"/>
    </row>
    <row r="17" spans="1:16" s="63" customFormat="1" ht="15.75" customHeight="1" x14ac:dyDescent="0.25">
      <c r="A17" s="296" t="s">
        <v>579</v>
      </c>
      <c r="B17" s="92" t="s">
        <v>252</v>
      </c>
      <c r="C17" s="303"/>
      <c r="D17" s="304"/>
      <c r="E17" s="304"/>
      <c r="F17" s="305"/>
      <c r="G17" s="314" t="s">
        <v>253</v>
      </c>
      <c r="H17" s="315"/>
      <c r="I17" s="303"/>
      <c r="J17" s="304"/>
      <c r="K17" s="304"/>
      <c r="L17" s="305"/>
      <c r="M17" s="63" t="s">
        <v>330</v>
      </c>
    </row>
    <row r="18" spans="1:16" s="63" customFormat="1" ht="15.75" customHeight="1" x14ac:dyDescent="0.25">
      <c r="A18" s="293"/>
      <c r="B18" s="92" t="s">
        <v>250</v>
      </c>
      <c r="C18" s="187"/>
      <c r="D18" s="97" t="s">
        <v>292</v>
      </c>
      <c r="E18" s="188"/>
      <c r="F18" s="97" t="s">
        <v>293</v>
      </c>
      <c r="G18" s="316" t="s">
        <v>254</v>
      </c>
      <c r="H18" s="317"/>
      <c r="I18" s="189"/>
      <c r="J18" s="118" t="s">
        <v>292</v>
      </c>
      <c r="K18" s="118"/>
      <c r="L18" s="119"/>
    </row>
    <row r="19" spans="1:16" s="63" customFormat="1" ht="18.75" customHeight="1" x14ac:dyDescent="0.25">
      <c r="A19" s="293"/>
      <c r="B19" s="92" t="s">
        <v>255</v>
      </c>
      <c r="C19" s="318"/>
      <c r="D19" s="319"/>
      <c r="E19" s="319"/>
      <c r="F19" s="319"/>
      <c r="G19" s="311"/>
      <c r="H19" s="320"/>
      <c r="I19" s="320"/>
      <c r="J19" s="320"/>
      <c r="K19" s="320"/>
      <c r="L19" s="321"/>
      <c r="M19" s="93"/>
      <c r="N19" s="93"/>
    </row>
    <row r="20" spans="1:16" s="63" customFormat="1" ht="24" customHeight="1" x14ac:dyDescent="0.25">
      <c r="A20" s="293"/>
      <c r="B20" s="94" t="s">
        <v>317</v>
      </c>
      <c r="C20" s="302"/>
      <c r="D20" s="302"/>
      <c r="E20" s="302"/>
      <c r="F20" s="302"/>
      <c r="G20" s="161" t="s">
        <v>256</v>
      </c>
      <c r="H20" s="190"/>
      <c r="I20" s="325" t="s">
        <v>335</v>
      </c>
      <c r="J20" s="325"/>
      <c r="K20" s="325"/>
      <c r="L20" s="326"/>
      <c r="M20" s="93"/>
    </row>
    <row r="21" spans="1:16" ht="29.25" customHeight="1" x14ac:dyDescent="0.25">
      <c r="A21" s="296" t="s">
        <v>352</v>
      </c>
      <c r="B21" s="98" t="s">
        <v>297</v>
      </c>
      <c r="C21" s="322" t="s">
        <v>576</v>
      </c>
      <c r="D21" s="323"/>
      <c r="E21" s="323"/>
      <c r="F21" s="323"/>
      <c r="G21" s="323"/>
      <c r="H21" s="323"/>
      <c r="I21" s="323"/>
      <c r="J21" s="323"/>
      <c r="K21" s="323"/>
      <c r="L21" s="324"/>
      <c r="M21" s="258" t="str">
        <f>IF(C24=リスト!S6,"←コースを選択して下さい","")</f>
        <v/>
      </c>
      <c r="N21" s="259"/>
      <c r="O21" s="259"/>
      <c r="P21" s="259"/>
    </row>
    <row r="22" spans="1:16" ht="18" customHeight="1" x14ac:dyDescent="0.25">
      <c r="A22" s="296"/>
      <c r="B22" s="327" t="s">
        <v>257</v>
      </c>
      <c r="C22" s="232"/>
      <c r="D22" s="233" t="s">
        <v>294</v>
      </c>
      <c r="E22" s="234"/>
      <c r="F22" s="233" t="s">
        <v>293</v>
      </c>
      <c r="G22" s="234"/>
      <c r="H22" s="235" t="s">
        <v>295</v>
      </c>
      <c r="I22" s="236"/>
      <c r="J22" s="237"/>
      <c r="K22" s="237"/>
      <c r="L22" s="238"/>
      <c r="O22" s="62"/>
    </row>
    <row r="23" spans="1:16" ht="18" customHeight="1" x14ac:dyDescent="0.25">
      <c r="A23" s="296"/>
      <c r="B23" s="328"/>
      <c r="C23" s="232"/>
      <c r="D23" s="233" t="s">
        <v>294</v>
      </c>
      <c r="E23" s="234"/>
      <c r="F23" s="233" t="s">
        <v>293</v>
      </c>
      <c r="G23" s="234"/>
      <c r="H23" s="235" t="s">
        <v>296</v>
      </c>
      <c r="I23" s="239" t="s">
        <v>336</v>
      </c>
      <c r="J23" s="240" t="e">
        <f>_xlfn.DAYS(DATE(C23,E23,G23),DATE(C22,E22,G22))+1</f>
        <v>#NUM!</v>
      </c>
      <c r="K23" s="241" t="s">
        <v>337</v>
      </c>
      <c r="L23" s="242"/>
    </row>
    <row r="24" spans="1:16" ht="29.25" customHeight="1" x14ac:dyDescent="0.25">
      <c r="A24" s="296"/>
      <c r="B24" s="243" t="s">
        <v>298</v>
      </c>
      <c r="C24" s="299"/>
      <c r="D24" s="300"/>
      <c r="E24" s="300"/>
      <c r="F24" s="300"/>
      <c r="G24" s="300"/>
      <c r="H24" s="300"/>
      <c r="I24" s="300"/>
      <c r="J24" s="300"/>
      <c r="K24" s="300"/>
      <c r="L24" s="301"/>
    </row>
    <row r="25" spans="1:16" ht="18" customHeight="1" x14ac:dyDescent="0.25">
      <c r="A25" s="296"/>
      <c r="B25" s="327" t="s">
        <v>257</v>
      </c>
      <c r="C25" s="222"/>
      <c r="D25" s="223" t="s">
        <v>294</v>
      </c>
      <c r="E25" s="224"/>
      <c r="F25" s="223" t="s">
        <v>293</v>
      </c>
      <c r="G25" s="224"/>
      <c r="H25" s="225" t="s">
        <v>295</v>
      </c>
      <c r="I25" s="226"/>
      <c r="J25" s="227"/>
      <c r="K25" s="227"/>
      <c r="L25" s="228"/>
    </row>
    <row r="26" spans="1:16" ht="18" customHeight="1" x14ac:dyDescent="0.25">
      <c r="A26" s="296"/>
      <c r="B26" s="328"/>
      <c r="C26" s="222"/>
      <c r="D26" s="223" t="s">
        <v>294</v>
      </c>
      <c r="E26" s="224"/>
      <c r="F26" s="223" t="s">
        <v>293</v>
      </c>
      <c r="G26" s="224"/>
      <c r="H26" s="225" t="s">
        <v>296</v>
      </c>
      <c r="I26" s="229" t="s">
        <v>336</v>
      </c>
      <c r="J26" s="230" t="e">
        <f>_xlfn.DAYS(DATE(C26,E26,G26),DATE(C25,E25,G25))+1</f>
        <v>#NUM!</v>
      </c>
      <c r="K26" s="230" t="s">
        <v>337</v>
      </c>
      <c r="L26" s="231"/>
    </row>
    <row r="27" spans="1:16" ht="29.25" customHeight="1" x14ac:dyDescent="0.25">
      <c r="A27" s="296"/>
      <c r="B27" s="243" t="s">
        <v>299</v>
      </c>
      <c r="C27" s="299"/>
      <c r="D27" s="300"/>
      <c r="E27" s="300"/>
      <c r="F27" s="300"/>
      <c r="G27" s="300"/>
      <c r="H27" s="300"/>
      <c r="I27" s="300"/>
      <c r="J27" s="300"/>
      <c r="K27" s="300"/>
      <c r="L27" s="301"/>
    </row>
    <row r="28" spans="1:16" ht="18" customHeight="1" x14ac:dyDescent="0.25">
      <c r="A28" s="296"/>
      <c r="B28" s="327" t="s">
        <v>257</v>
      </c>
      <c r="C28" s="222"/>
      <c r="D28" s="223" t="s">
        <v>294</v>
      </c>
      <c r="E28" s="224"/>
      <c r="F28" s="223" t="s">
        <v>293</v>
      </c>
      <c r="G28" s="224"/>
      <c r="H28" s="225" t="s">
        <v>295</v>
      </c>
      <c r="I28" s="226"/>
      <c r="J28" s="227"/>
      <c r="K28" s="227"/>
      <c r="L28" s="228"/>
    </row>
    <row r="29" spans="1:16" ht="18" customHeight="1" x14ac:dyDescent="0.25">
      <c r="A29" s="296"/>
      <c r="B29" s="328"/>
      <c r="C29" s="222"/>
      <c r="D29" s="223" t="s">
        <v>294</v>
      </c>
      <c r="E29" s="224"/>
      <c r="F29" s="223" t="s">
        <v>293</v>
      </c>
      <c r="G29" s="224"/>
      <c r="H29" s="225" t="s">
        <v>296</v>
      </c>
      <c r="I29" s="229" t="s">
        <v>336</v>
      </c>
      <c r="J29" s="230" t="e">
        <f>_xlfn.DAYS(DATE(C29,E29,G29),DATE(C28,E28,G28))+1</f>
        <v>#NUM!</v>
      </c>
      <c r="K29" s="230" t="s">
        <v>337</v>
      </c>
      <c r="L29" s="231"/>
    </row>
    <row r="30" spans="1:16" ht="9.75" customHeight="1" x14ac:dyDescent="0.25">
      <c r="A30" s="99"/>
      <c r="B30" s="137"/>
    </row>
    <row r="31" spans="1:16" ht="14.25" customHeight="1" x14ac:dyDescent="0.25">
      <c r="A31" s="361" t="s">
        <v>338</v>
      </c>
      <c r="B31" s="361"/>
    </row>
    <row r="32" spans="1:16" ht="9.75" customHeight="1" x14ac:dyDescent="0.25"/>
    <row r="33" spans="1:14" x14ac:dyDescent="0.25">
      <c r="A33" s="99"/>
      <c r="B33" s="137"/>
    </row>
    <row r="34" spans="1:14" ht="36" x14ac:dyDescent="0.25">
      <c r="A34" s="100" t="s">
        <v>353</v>
      </c>
      <c r="B34" s="200" t="str">
        <f>$C$15&amp;" "&amp;$I$15</f>
        <v xml:space="preserve"> </v>
      </c>
      <c r="C34" s="101" t="s">
        <v>258</v>
      </c>
      <c r="D34" s="347" t="str">
        <f>$H$16&amp;$I$16</f>
        <v/>
      </c>
      <c r="E34" s="347"/>
      <c r="F34" s="347"/>
      <c r="G34" s="347"/>
      <c r="H34" s="101" t="s">
        <v>564</v>
      </c>
      <c r="I34" s="420">
        <f>$C$5</f>
        <v>0</v>
      </c>
      <c r="J34" s="420"/>
      <c r="K34" s="420"/>
      <c r="L34" s="420"/>
    </row>
    <row r="35" spans="1:14" ht="16.5" customHeight="1" x14ac:dyDescent="0.25">
      <c r="A35" s="99"/>
      <c r="B35" s="137"/>
    </row>
    <row r="36" spans="1:14" ht="23.25" customHeight="1" x14ac:dyDescent="0.25">
      <c r="A36" s="294" t="s">
        <v>354</v>
      </c>
      <c r="B36" s="378" t="s">
        <v>260</v>
      </c>
      <c r="C36" s="379"/>
      <c r="D36" s="426" t="str">
        <f>'2　Calculation Table'!M27</f>
        <v>No Transcript</v>
      </c>
      <c r="E36" s="427"/>
      <c r="F36" s="428"/>
      <c r="G36" s="350" t="s">
        <v>339</v>
      </c>
      <c r="H36" s="351"/>
      <c r="I36" s="351"/>
      <c r="J36" s="351"/>
      <c r="K36" s="351"/>
      <c r="L36" s="352"/>
    </row>
    <row r="37" spans="1:14" ht="25.5" customHeight="1" x14ac:dyDescent="0.25">
      <c r="A37" s="446"/>
      <c r="B37" s="380" t="s">
        <v>261</v>
      </c>
      <c r="C37" s="381"/>
      <c r="D37" s="429" t="e">
        <f>'2　Calculation Table'!#REF!</f>
        <v>#REF!</v>
      </c>
      <c r="E37" s="430"/>
      <c r="F37" s="431"/>
      <c r="G37" s="382"/>
      <c r="H37" s="383"/>
      <c r="I37" s="383"/>
      <c r="J37" s="383"/>
      <c r="K37" s="383"/>
      <c r="L37" s="384"/>
    </row>
    <row r="38" spans="1:14" s="63" customFormat="1" ht="18" customHeight="1" x14ac:dyDescent="0.25">
      <c r="A38" s="277" t="s">
        <v>355</v>
      </c>
      <c r="B38" s="385" t="s">
        <v>264</v>
      </c>
      <c r="C38" s="386"/>
      <c r="D38" s="389" t="s">
        <v>262</v>
      </c>
      <c r="E38" s="390"/>
      <c r="F38" s="390"/>
      <c r="G38" s="390" t="s">
        <v>263</v>
      </c>
      <c r="H38" s="390"/>
      <c r="I38" s="390"/>
      <c r="J38" s="390" t="s">
        <v>333</v>
      </c>
      <c r="K38" s="390"/>
      <c r="L38" s="391"/>
    </row>
    <row r="39" spans="1:14" s="63" customFormat="1" ht="18" customHeight="1" x14ac:dyDescent="0.25">
      <c r="A39" s="418"/>
      <c r="B39" s="387"/>
      <c r="C39" s="388"/>
      <c r="D39" s="392"/>
      <c r="E39" s="393"/>
      <c r="F39" s="393"/>
      <c r="G39" s="394"/>
      <c r="H39" s="393"/>
      <c r="I39" s="395"/>
      <c r="J39" s="393"/>
      <c r="K39" s="393"/>
      <c r="L39" s="393"/>
    </row>
    <row r="40" spans="1:14" s="63" customFormat="1" ht="18" customHeight="1" x14ac:dyDescent="0.25">
      <c r="A40" s="418"/>
      <c r="B40" s="401" t="s">
        <v>420</v>
      </c>
      <c r="C40" s="402"/>
      <c r="D40" s="442"/>
      <c r="E40" s="443"/>
      <c r="F40" s="102" t="s">
        <v>213</v>
      </c>
      <c r="G40" s="103" t="s">
        <v>214</v>
      </c>
      <c r="H40" s="102" t="s">
        <v>215</v>
      </c>
      <c r="I40" s="102" t="s">
        <v>216</v>
      </c>
      <c r="J40" s="138" t="s">
        <v>217</v>
      </c>
      <c r="K40" s="251" t="s">
        <v>332</v>
      </c>
      <c r="L40" s="252"/>
    </row>
    <row r="41" spans="1:14" s="63" customFormat="1" ht="18" customHeight="1" x14ac:dyDescent="0.25">
      <c r="A41" s="418"/>
      <c r="B41" s="403"/>
      <c r="C41" s="404"/>
      <c r="D41" s="104" t="s">
        <v>218</v>
      </c>
      <c r="E41" s="105"/>
      <c r="F41" s="193"/>
      <c r="G41" s="194"/>
      <c r="H41" s="193"/>
      <c r="I41" s="193"/>
      <c r="J41" s="106">
        <f>SUM(F41:I41)</f>
        <v>0</v>
      </c>
      <c r="K41" s="444"/>
      <c r="L41" s="445"/>
    </row>
    <row r="42" spans="1:14" s="63" customFormat="1" ht="18" customHeight="1" x14ac:dyDescent="0.25">
      <c r="A42" s="418"/>
      <c r="B42" s="405"/>
      <c r="C42" s="406"/>
      <c r="D42" s="107" t="s">
        <v>219</v>
      </c>
      <c r="E42" s="108"/>
      <c r="F42" s="195"/>
      <c r="G42" s="195"/>
      <c r="H42" s="195"/>
      <c r="I42" s="195"/>
      <c r="J42" s="196"/>
      <c r="K42" s="444"/>
      <c r="L42" s="445"/>
    </row>
    <row r="43" spans="1:14" s="63" customFormat="1" ht="36.75" customHeight="1" x14ac:dyDescent="0.25">
      <c r="A43" s="418"/>
      <c r="B43" s="407" t="s">
        <v>436</v>
      </c>
      <c r="C43" s="408"/>
      <c r="D43" s="409"/>
      <c r="E43" s="410"/>
      <c r="F43" s="410"/>
      <c r="G43" s="410"/>
      <c r="H43" s="410"/>
      <c r="I43" s="410"/>
      <c r="J43" s="410"/>
      <c r="K43" s="410"/>
      <c r="L43" s="411"/>
      <c r="M43" s="183"/>
    </row>
    <row r="44" spans="1:14" s="63" customFormat="1" ht="40.5" customHeight="1" x14ac:dyDescent="0.25">
      <c r="A44" s="418"/>
      <c r="B44" s="396" t="s">
        <v>422</v>
      </c>
      <c r="C44" s="397"/>
      <c r="D44" s="398"/>
      <c r="E44" s="399"/>
      <c r="F44" s="399"/>
      <c r="G44" s="399"/>
      <c r="H44" s="399"/>
      <c r="I44" s="399"/>
      <c r="J44" s="399"/>
      <c r="K44" s="399"/>
      <c r="L44" s="400"/>
      <c r="M44" s="184" t="s">
        <v>421</v>
      </c>
    </row>
    <row r="45" spans="1:14" s="63" customFormat="1" ht="40.5" customHeight="1" x14ac:dyDescent="0.25">
      <c r="A45" s="418"/>
      <c r="B45" s="432" t="s">
        <v>334</v>
      </c>
      <c r="C45" s="433"/>
      <c r="D45" s="434"/>
      <c r="E45" s="435"/>
      <c r="F45" s="435"/>
      <c r="G45" s="435"/>
      <c r="H45" s="435"/>
      <c r="I45" s="435"/>
      <c r="J45" s="435"/>
      <c r="K45" s="435"/>
      <c r="L45" s="436"/>
      <c r="M45" s="93"/>
      <c r="N45" s="93"/>
    </row>
    <row r="46" spans="1:14" s="63" customFormat="1" ht="40.5" customHeight="1" x14ac:dyDescent="0.25">
      <c r="A46" s="419"/>
      <c r="B46" s="437" t="s">
        <v>423</v>
      </c>
      <c r="C46" s="438"/>
      <c r="D46" s="439"/>
      <c r="E46" s="440"/>
      <c r="F46" s="440"/>
      <c r="G46" s="440"/>
      <c r="H46" s="440"/>
      <c r="I46" s="440"/>
      <c r="J46" s="440"/>
      <c r="K46" s="440"/>
      <c r="L46" s="441"/>
    </row>
    <row r="47" spans="1:14" ht="23.25" customHeight="1" x14ac:dyDescent="0.25">
      <c r="A47" s="412" t="s">
        <v>364</v>
      </c>
      <c r="B47" s="413" t="s">
        <v>424</v>
      </c>
      <c r="C47" s="413"/>
      <c r="D47" s="413"/>
      <c r="E47" s="413"/>
      <c r="F47" s="413"/>
      <c r="G47" s="413"/>
      <c r="H47" s="413"/>
      <c r="I47" s="413"/>
      <c r="J47" s="413"/>
      <c r="K47" s="413"/>
      <c r="L47" s="414"/>
    </row>
    <row r="48" spans="1:14" ht="62.25" customHeight="1" x14ac:dyDescent="0.25">
      <c r="A48" s="412"/>
      <c r="B48" s="415"/>
      <c r="C48" s="416"/>
      <c r="D48" s="416"/>
      <c r="E48" s="416"/>
      <c r="F48" s="416"/>
      <c r="G48" s="416"/>
      <c r="H48" s="416"/>
      <c r="I48" s="416"/>
      <c r="J48" s="416"/>
      <c r="K48" s="416"/>
      <c r="L48" s="417"/>
    </row>
    <row r="49" spans="1:16" ht="24.75" customHeight="1" x14ac:dyDescent="0.25">
      <c r="A49" s="412" t="s">
        <v>356</v>
      </c>
      <c r="B49" s="368" t="s">
        <v>357</v>
      </c>
      <c r="C49" s="421"/>
      <c r="D49" s="421"/>
      <c r="E49" s="421"/>
      <c r="F49" s="421"/>
      <c r="G49" s="421"/>
      <c r="H49" s="421"/>
      <c r="I49" s="421"/>
      <c r="J49" s="421"/>
      <c r="K49" s="421"/>
      <c r="L49" s="422"/>
    </row>
    <row r="50" spans="1:16" ht="39.75" customHeight="1" x14ac:dyDescent="0.25">
      <c r="A50" s="412"/>
      <c r="B50" s="423"/>
      <c r="C50" s="424"/>
      <c r="D50" s="424"/>
      <c r="E50" s="424"/>
      <c r="F50" s="424"/>
      <c r="G50" s="424"/>
      <c r="H50" s="424"/>
      <c r="I50" s="424"/>
      <c r="J50" s="424"/>
      <c r="K50" s="424"/>
      <c r="L50" s="425"/>
    </row>
    <row r="51" spans="1:16" ht="29.25" customHeight="1" x14ac:dyDescent="0.25">
      <c r="A51" s="296" t="s">
        <v>358</v>
      </c>
      <c r="B51" s="368" t="s">
        <v>425</v>
      </c>
      <c r="C51" s="369"/>
      <c r="D51" s="369"/>
      <c r="E51" s="369"/>
      <c r="F51" s="369"/>
      <c r="G51" s="369"/>
      <c r="H51" s="369"/>
      <c r="I51" s="369"/>
      <c r="J51" s="369"/>
      <c r="K51" s="369"/>
      <c r="L51" s="370"/>
    </row>
    <row r="52" spans="1:16" ht="24.75" customHeight="1" x14ac:dyDescent="0.25">
      <c r="A52" s="296"/>
      <c r="B52" s="191"/>
      <c r="C52" s="371"/>
      <c r="D52" s="371"/>
      <c r="E52" s="371"/>
      <c r="F52" s="371"/>
      <c r="G52" s="371"/>
      <c r="H52" s="371"/>
      <c r="I52" s="371"/>
      <c r="J52" s="371"/>
      <c r="K52" s="371"/>
      <c r="L52" s="372"/>
    </row>
    <row r="53" spans="1:16" ht="31.5" customHeight="1" x14ac:dyDescent="0.25">
      <c r="A53" s="296"/>
      <c r="B53" s="373" t="s">
        <v>340</v>
      </c>
      <c r="C53" s="374"/>
      <c r="D53" s="374"/>
      <c r="E53" s="374"/>
      <c r="F53" s="374"/>
      <c r="G53" s="374"/>
      <c r="H53" s="374"/>
      <c r="I53" s="374"/>
      <c r="J53" s="374"/>
      <c r="K53" s="374"/>
      <c r="L53" s="375"/>
    </row>
    <row r="54" spans="1:16" ht="32.25" customHeight="1" x14ac:dyDescent="0.25">
      <c r="A54" s="296"/>
      <c r="B54" s="192"/>
      <c r="C54" s="376"/>
      <c r="D54" s="376"/>
      <c r="E54" s="376"/>
      <c r="F54" s="376"/>
      <c r="G54" s="376"/>
      <c r="H54" s="376"/>
      <c r="I54" s="376"/>
      <c r="J54" s="376"/>
      <c r="K54" s="376"/>
      <c r="L54" s="377"/>
    </row>
    <row r="55" spans="1:16" ht="36.75" customHeight="1" x14ac:dyDescent="0.25">
      <c r="A55" s="353" t="s">
        <v>359</v>
      </c>
      <c r="B55" s="354"/>
      <c r="C55" s="354"/>
      <c r="D55" s="354"/>
      <c r="E55" s="354"/>
      <c r="F55" s="354"/>
      <c r="G55" s="354"/>
      <c r="H55" s="354"/>
      <c r="I55" s="354"/>
      <c r="J55" s="354"/>
      <c r="K55" s="354"/>
      <c r="L55" s="355"/>
      <c r="P55" s="63"/>
    </row>
    <row r="56" spans="1:16" ht="13.5" customHeight="1" x14ac:dyDescent="0.25">
      <c r="A56" s="353"/>
      <c r="B56" s="354"/>
      <c r="C56" s="354"/>
      <c r="D56" s="354"/>
      <c r="E56" s="354"/>
      <c r="F56" s="354"/>
      <c r="G56" s="354"/>
      <c r="H56" s="354"/>
      <c r="I56" s="354"/>
      <c r="J56" s="354"/>
      <c r="K56" s="354"/>
      <c r="L56" s="355"/>
    </row>
    <row r="57" spans="1:16" ht="49.5" customHeight="1" x14ac:dyDescent="0.25">
      <c r="A57" s="348" t="s">
        <v>427</v>
      </c>
      <c r="B57" s="349"/>
      <c r="C57" s="349"/>
      <c r="D57" s="246"/>
      <c r="E57" s="246"/>
      <c r="F57" s="246"/>
      <c r="G57" s="246"/>
      <c r="H57" s="246"/>
      <c r="I57" s="246"/>
      <c r="J57" s="246"/>
      <c r="K57" s="246"/>
      <c r="L57" s="247"/>
    </row>
    <row r="58" spans="1:16" ht="36.75" customHeight="1" x14ac:dyDescent="0.25">
      <c r="A58" s="353" t="s">
        <v>578</v>
      </c>
      <c r="B58" s="354"/>
      <c r="C58" s="354"/>
      <c r="D58" s="354"/>
      <c r="E58" s="354"/>
      <c r="F58" s="354"/>
      <c r="G58" s="354"/>
      <c r="H58" s="354"/>
      <c r="I58" s="354"/>
      <c r="J58" s="354"/>
      <c r="K58" s="354"/>
      <c r="L58" s="355"/>
    </row>
    <row r="59" spans="1:16" ht="17.25" customHeight="1" x14ac:dyDescent="0.25">
      <c r="A59" s="353"/>
      <c r="B59" s="354"/>
      <c r="C59" s="354"/>
      <c r="D59" s="354"/>
      <c r="E59" s="354"/>
      <c r="F59" s="354"/>
      <c r="G59" s="354"/>
      <c r="H59" s="354"/>
      <c r="I59" s="354"/>
      <c r="J59" s="354"/>
      <c r="K59" s="354"/>
      <c r="L59" s="355"/>
    </row>
    <row r="60" spans="1:16" ht="40.5" customHeight="1" x14ac:dyDescent="0.25">
      <c r="A60" s="348" t="s">
        <v>518</v>
      </c>
      <c r="B60" s="349"/>
      <c r="C60" s="349"/>
      <c r="D60" s="246"/>
      <c r="E60" s="246"/>
      <c r="F60" s="246"/>
      <c r="G60" s="246"/>
      <c r="H60" s="246"/>
      <c r="I60" s="246"/>
      <c r="J60" s="246"/>
      <c r="K60" s="246"/>
      <c r="L60" s="247"/>
    </row>
    <row r="61" spans="1:16" ht="36" customHeight="1" x14ac:dyDescent="0.25">
      <c r="A61" s="350" t="s">
        <v>360</v>
      </c>
      <c r="B61" s="351"/>
      <c r="C61" s="351"/>
      <c r="D61" s="351"/>
      <c r="E61" s="351"/>
      <c r="F61" s="351"/>
      <c r="G61" s="351"/>
      <c r="H61" s="351"/>
      <c r="I61" s="351"/>
      <c r="J61" s="351"/>
      <c r="K61" s="351"/>
      <c r="L61" s="352"/>
    </row>
    <row r="62" spans="1:16" ht="15" customHeight="1" x14ac:dyDescent="0.25">
      <c r="A62" s="353"/>
      <c r="B62" s="354"/>
      <c r="C62" s="354"/>
      <c r="D62" s="354"/>
      <c r="E62" s="354"/>
      <c r="F62" s="354"/>
      <c r="G62" s="354"/>
      <c r="H62" s="354"/>
      <c r="I62" s="354"/>
      <c r="J62" s="354"/>
      <c r="K62" s="354"/>
      <c r="L62" s="355"/>
    </row>
    <row r="63" spans="1:16" ht="38.25" customHeight="1" x14ac:dyDescent="0.25">
      <c r="A63" s="356" t="s">
        <v>519</v>
      </c>
      <c r="B63" s="357"/>
      <c r="C63" s="357"/>
      <c r="D63" s="246"/>
      <c r="E63" s="246"/>
      <c r="F63" s="246"/>
      <c r="G63" s="246"/>
      <c r="H63" s="246"/>
      <c r="I63" s="246"/>
      <c r="J63" s="246"/>
      <c r="K63" s="246"/>
      <c r="L63" s="247"/>
    </row>
    <row r="64" spans="1:16" x14ac:dyDescent="0.25">
      <c r="A64" s="99"/>
      <c r="B64" s="137"/>
    </row>
    <row r="65" spans="1:15" x14ac:dyDescent="0.25">
      <c r="A65" s="361" t="s">
        <v>338</v>
      </c>
      <c r="B65" s="361"/>
    </row>
    <row r="66" spans="1:15" ht="7.5" customHeight="1" x14ac:dyDescent="0.25"/>
    <row r="67" spans="1:15" ht="7.5" customHeight="1" x14ac:dyDescent="0.25">
      <c r="A67" s="99"/>
      <c r="B67" s="137"/>
    </row>
    <row r="68" spans="1:15" ht="36" x14ac:dyDescent="0.25">
      <c r="A68" s="100" t="s">
        <v>353</v>
      </c>
      <c r="B68" s="200" t="str">
        <f>$C$15&amp;" "&amp;$I$15</f>
        <v xml:space="preserve"> </v>
      </c>
      <c r="C68" s="101" t="s">
        <v>258</v>
      </c>
      <c r="D68" s="347" t="str">
        <f>$H$16&amp;$I$16</f>
        <v/>
      </c>
      <c r="E68" s="347"/>
      <c r="F68" s="347"/>
      <c r="G68" s="347"/>
      <c r="H68" s="101" t="s">
        <v>259</v>
      </c>
      <c r="I68" s="347">
        <f>$C$5</f>
        <v>0</v>
      </c>
      <c r="J68" s="347"/>
      <c r="K68" s="347"/>
      <c r="L68" s="347"/>
    </row>
    <row r="69" spans="1:15" x14ac:dyDescent="0.25">
      <c r="A69" s="99"/>
      <c r="B69" s="137"/>
    </row>
    <row r="70" spans="1:15" s="64" customFormat="1" x14ac:dyDescent="0.25">
      <c r="A70" s="358" t="s">
        <v>265</v>
      </c>
      <c r="B70" s="109" t="s">
        <v>341</v>
      </c>
      <c r="C70" s="359" t="str">
        <f>C21</f>
        <v>AEARU Advanced Materials Science Workshop 2017</v>
      </c>
      <c r="D70" s="359"/>
      <c r="E70" s="359"/>
      <c r="F70" s="359"/>
      <c r="G70" s="359"/>
      <c r="H70" s="359"/>
      <c r="I70" s="359"/>
      <c r="J70" s="359"/>
      <c r="K70" s="359"/>
      <c r="L70" s="359"/>
      <c r="M70" s="60"/>
      <c r="N70" s="60"/>
      <c r="O70" s="60"/>
    </row>
    <row r="71" spans="1:15" s="64" customFormat="1" x14ac:dyDescent="0.25">
      <c r="A71" s="358"/>
      <c r="B71" s="110" t="s">
        <v>342</v>
      </c>
      <c r="C71" s="253">
        <f>C24</f>
        <v>0</v>
      </c>
      <c r="D71" s="254"/>
      <c r="E71" s="254"/>
      <c r="F71" s="254"/>
      <c r="G71" s="254"/>
      <c r="H71" s="254"/>
      <c r="I71" s="254"/>
      <c r="J71" s="254"/>
      <c r="K71" s="254"/>
      <c r="L71" s="255"/>
      <c r="M71" s="60"/>
      <c r="N71" s="60"/>
      <c r="O71" s="60"/>
    </row>
    <row r="72" spans="1:15" s="112" customFormat="1" x14ac:dyDescent="0.25">
      <c r="A72" s="358"/>
      <c r="B72" s="111" t="s">
        <v>343</v>
      </c>
      <c r="C72" s="360">
        <f>C27</f>
        <v>0</v>
      </c>
      <c r="D72" s="360"/>
      <c r="E72" s="360"/>
      <c r="F72" s="360"/>
      <c r="G72" s="360"/>
      <c r="H72" s="360"/>
      <c r="I72" s="360"/>
      <c r="J72" s="360"/>
      <c r="K72" s="360"/>
      <c r="L72" s="360"/>
    </row>
    <row r="73" spans="1:15" s="112" customFormat="1" x14ac:dyDescent="0.25">
      <c r="A73" s="99"/>
      <c r="B73" s="137"/>
      <c r="C73" s="64"/>
      <c r="D73" s="64"/>
      <c r="E73" s="64"/>
      <c r="F73" s="64"/>
      <c r="G73" s="64"/>
      <c r="H73" s="64"/>
      <c r="I73" s="64"/>
      <c r="J73" s="64"/>
      <c r="K73" s="64"/>
      <c r="L73" s="64"/>
    </row>
    <row r="74" spans="1:15" s="64" customFormat="1" ht="24.75" customHeight="1" x14ac:dyDescent="0.25">
      <c r="A74" s="341" t="s">
        <v>361</v>
      </c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3"/>
      <c r="M74" s="60"/>
      <c r="N74" s="60"/>
      <c r="O74" s="60"/>
    </row>
    <row r="75" spans="1:15" s="64" customFormat="1" ht="18" customHeight="1" x14ac:dyDescent="0.25">
      <c r="A75" s="362" t="s">
        <v>435</v>
      </c>
      <c r="B75" s="363"/>
      <c r="C75" s="363"/>
      <c r="D75" s="363"/>
      <c r="E75" s="363"/>
      <c r="F75" s="363"/>
      <c r="G75" s="363"/>
      <c r="H75" s="363"/>
      <c r="I75" s="363"/>
      <c r="J75" s="363"/>
      <c r="K75" s="363"/>
      <c r="L75" s="364"/>
      <c r="M75" s="60"/>
      <c r="N75" s="60"/>
      <c r="O75" s="60"/>
    </row>
    <row r="76" spans="1:15" s="64" customFormat="1" ht="24" customHeight="1" x14ac:dyDescent="0.25">
      <c r="A76" s="365" t="s">
        <v>362</v>
      </c>
      <c r="B76" s="366"/>
      <c r="C76" s="366"/>
      <c r="D76" s="366"/>
      <c r="E76" s="366"/>
      <c r="F76" s="366"/>
      <c r="G76" s="366"/>
      <c r="H76" s="366"/>
      <c r="I76" s="366"/>
      <c r="J76" s="366"/>
      <c r="K76" s="366"/>
      <c r="L76" s="367"/>
      <c r="M76" s="60"/>
      <c r="N76" s="60"/>
      <c r="O76" s="60"/>
    </row>
    <row r="77" spans="1:15" s="64" customFormat="1" ht="30" customHeight="1" x14ac:dyDescent="0.25">
      <c r="A77" s="329"/>
      <c r="B77" s="330"/>
      <c r="C77" s="330"/>
      <c r="D77" s="330"/>
      <c r="E77" s="330"/>
      <c r="F77" s="330"/>
      <c r="G77" s="330"/>
      <c r="H77" s="330"/>
      <c r="I77" s="330"/>
      <c r="J77" s="330"/>
      <c r="K77" s="330"/>
      <c r="L77" s="331"/>
      <c r="M77" s="60"/>
      <c r="N77" s="60"/>
      <c r="O77" s="60"/>
    </row>
    <row r="78" spans="1:15" s="64" customFormat="1" ht="30" customHeight="1" x14ac:dyDescent="0.25">
      <c r="A78" s="332"/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4"/>
      <c r="M78" s="60"/>
      <c r="N78" s="60"/>
      <c r="O78" s="60"/>
    </row>
    <row r="79" spans="1:15" s="64" customFormat="1" ht="30" customHeight="1" x14ac:dyDescent="0.25">
      <c r="A79" s="332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4"/>
      <c r="M79" s="60"/>
      <c r="N79" s="60"/>
      <c r="O79" s="60"/>
    </row>
    <row r="80" spans="1:15" s="64" customFormat="1" ht="30" customHeight="1" x14ac:dyDescent="0.25">
      <c r="A80" s="332"/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4"/>
      <c r="M80" s="60"/>
      <c r="N80" s="60"/>
      <c r="O80" s="60"/>
    </row>
    <row r="81" spans="1:15" s="64" customFormat="1" ht="30" customHeight="1" x14ac:dyDescent="0.25">
      <c r="A81" s="332"/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4"/>
      <c r="M81" s="60"/>
      <c r="N81" s="62"/>
      <c r="O81" s="60"/>
    </row>
    <row r="82" spans="1:15" s="64" customFormat="1" ht="30" customHeight="1" x14ac:dyDescent="0.25">
      <c r="A82" s="332"/>
      <c r="B82" s="333"/>
      <c r="C82" s="333"/>
      <c r="D82" s="333"/>
      <c r="E82" s="333"/>
      <c r="F82" s="333"/>
      <c r="G82" s="333"/>
      <c r="H82" s="333"/>
      <c r="I82" s="333"/>
      <c r="J82" s="333"/>
      <c r="K82" s="333"/>
      <c r="L82" s="334"/>
      <c r="M82" s="60"/>
      <c r="N82" s="62"/>
      <c r="O82" s="60"/>
    </row>
    <row r="83" spans="1:15" s="64" customFormat="1" ht="30" customHeight="1" x14ac:dyDescent="0.25">
      <c r="A83" s="335"/>
      <c r="B83" s="336"/>
      <c r="C83" s="336"/>
      <c r="D83" s="336"/>
      <c r="E83" s="336"/>
      <c r="F83" s="336"/>
      <c r="G83" s="336"/>
      <c r="H83" s="336"/>
      <c r="I83" s="336"/>
      <c r="J83" s="336"/>
      <c r="K83" s="336"/>
      <c r="L83" s="337"/>
      <c r="M83" s="60"/>
      <c r="N83" s="60"/>
      <c r="O83" s="60"/>
    </row>
    <row r="84" spans="1:15" s="64" customFormat="1" ht="24" customHeight="1" x14ac:dyDescent="0.25">
      <c r="A84" s="338" t="s">
        <v>363</v>
      </c>
      <c r="B84" s="339"/>
      <c r="C84" s="339"/>
      <c r="D84" s="339"/>
      <c r="E84" s="339"/>
      <c r="F84" s="339"/>
      <c r="G84" s="339"/>
      <c r="H84" s="339"/>
      <c r="I84" s="339"/>
      <c r="J84" s="339"/>
      <c r="K84" s="339"/>
      <c r="L84" s="340"/>
      <c r="M84" s="60"/>
      <c r="N84" s="60"/>
      <c r="O84" s="60"/>
    </row>
    <row r="85" spans="1:15" s="64" customFormat="1" ht="24.95" customHeight="1" x14ac:dyDescent="0.25">
      <c r="A85" s="329"/>
      <c r="B85" s="330"/>
      <c r="C85" s="330"/>
      <c r="D85" s="330"/>
      <c r="E85" s="330"/>
      <c r="F85" s="330"/>
      <c r="G85" s="330"/>
      <c r="H85" s="330"/>
      <c r="I85" s="330"/>
      <c r="J85" s="330"/>
      <c r="K85" s="330"/>
      <c r="L85" s="331"/>
      <c r="M85" s="60"/>
      <c r="N85" s="60"/>
      <c r="O85" s="60"/>
    </row>
    <row r="86" spans="1:15" s="64" customFormat="1" ht="24.95" customHeight="1" x14ac:dyDescent="0.25">
      <c r="A86" s="332"/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4"/>
      <c r="M86" s="60"/>
      <c r="N86" s="60"/>
      <c r="O86" s="60"/>
    </row>
    <row r="87" spans="1:15" s="64" customFormat="1" ht="24.95" customHeight="1" x14ac:dyDescent="0.25">
      <c r="A87" s="332"/>
      <c r="B87" s="333"/>
      <c r="C87" s="333"/>
      <c r="D87" s="333"/>
      <c r="E87" s="333"/>
      <c r="F87" s="333"/>
      <c r="G87" s="333"/>
      <c r="H87" s="333"/>
      <c r="I87" s="333"/>
      <c r="J87" s="333"/>
      <c r="K87" s="333"/>
      <c r="L87" s="334"/>
      <c r="M87" s="60"/>
      <c r="N87" s="60"/>
      <c r="O87" s="60"/>
    </row>
    <row r="88" spans="1:15" s="64" customFormat="1" ht="24.95" customHeight="1" x14ac:dyDescent="0.25">
      <c r="A88" s="332"/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4"/>
      <c r="M88" s="60"/>
      <c r="N88" s="60"/>
      <c r="O88" s="60"/>
    </row>
    <row r="89" spans="1:15" s="64" customFormat="1" ht="24.95" customHeight="1" x14ac:dyDescent="0.25">
      <c r="A89" s="332"/>
      <c r="B89" s="333"/>
      <c r="C89" s="333"/>
      <c r="D89" s="333"/>
      <c r="E89" s="333"/>
      <c r="F89" s="333"/>
      <c r="G89" s="333"/>
      <c r="H89" s="333"/>
      <c r="I89" s="333"/>
      <c r="J89" s="333"/>
      <c r="K89" s="333"/>
      <c r="L89" s="334"/>
      <c r="M89" s="60"/>
      <c r="N89" s="60"/>
      <c r="O89" s="60"/>
    </row>
    <row r="90" spans="1:15" s="64" customFormat="1" ht="24.95" customHeight="1" x14ac:dyDescent="0.25">
      <c r="A90" s="335"/>
      <c r="B90" s="336"/>
      <c r="C90" s="336"/>
      <c r="D90" s="336"/>
      <c r="E90" s="336"/>
      <c r="F90" s="336"/>
      <c r="G90" s="336"/>
      <c r="H90" s="336"/>
      <c r="I90" s="336"/>
      <c r="J90" s="336"/>
      <c r="K90" s="336"/>
      <c r="L90" s="337"/>
      <c r="M90" s="60"/>
      <c r="N90" s="60"/>
      <c r="O90" s="60"/>
    </row>
    <row r="91" spans="1:15" s="64" customFormat="1" ht="17.25" customHeight="1" x14ac:dyDescent="0.25">
      <c r="A91" s="341" t="s">
        <v>581</v>
      </c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3"/>
      <c r="M91" s="60"/>
      <c r="N91" s="60"/>
      <c r="O91" s="60"/>
    </row>
    <row r="92" spans="1:15" s="64" customFormat="1" ht="17.25" customHeight="1" x14ac:dyDescent="0.25">
      <c r="A92" s="344" t="s">
        <v>577</v>
      </c>
      <c r="B92" s="345"/>
      <c r="C92" s="345"/>
      <c r="D92" s="345"/>
      <c r="E92" s="345"/>
      <c r="F92" s="345"/>
      <c r="G92" s="345"/>
      <c r="H92" s="345"/>
      <c r="I92" s="345"/>
      <c r="J92" s="345"/>
      <c r="K92" s="345"/>
      <c r="L92" s="346"/>
      <c r="M92" s="60"/>
      <c r="N92" s="60"/>
      <c r="O92" s="60"/>
    </row>
    <row r="93" spans="1:15" s="64" customFormat="1" ht="54.95" customHeight="1" x14ac:dyDescent="0.25">
      <c r="A93" s="329"/>
      <c r="B93" s="330"/>
      <c r="C93" s="330"/>
      <c r="D93" s="330"/>
      <c r="E93" s="330"/>
      <c r="F93" s="330"/>
      <c r="G93" s="330"/>
      <c r="H93" s="330"/>
      <c r="I93" s="330"/>
      <c r="J93" s="330"/>
      <c r="K93" s="330"/>
      <c r="L93" s="331"/>
      <c r="M93" s="60"/>
      <c r="N93" s="60"/>
      <c r="O93" s="60"/>
    </row>
    <row r="94" spans="1:15" s="64" customFormat="1" ht="54.95" customHeight="1" x14ac:dyDescent="0.25">
      <c r="A94" s="332"/>
      <c r="B94" s="333"/>
      <c r="C94" s="333"/>
      <c r="D94" s="333"/>
      <c r="E94" s="333"/>
      <c r="F94" s="333"/>
      <c r="G94" s="333"/>
      <c r="H94" s="333"/>
      <c r="I94" s="333"/>
      <c r="J94" s="333"/>
      <c r="K94" s="333"/>
      <c r="L94" s="334"/>
      <c r="M94" s="60"/>
      <c r="N94" s="60"/>
      <c r="O94" s="60"/>
    </row>
    <row r="95" spans="1:15" s="64" customFormat="1" ht="54.95" customHeight="1" x14ac:dyDescent="0.25">
      <c r="A95" s="332"/>
      <c r="B95" s="333"/>
      <c r="C95" s="333"/>
      <c r="D95" s="333"/>
      <c r="E95" s="333"/>
      <c r="F95" s="333"/>
      <c r="G95" s="333"/>
      <c r="H95" s="333"/>
      <c r="I95" s="333"/>
      <c r="J95" s="333"/>
      <c r="K95" s="333"/>
      <c r="L95" s="334"/>
      <c r="M95" s="60"/>
      <c r="N95" s="60"/>
      <c r="O95" s="60"/>
    </row>
    <row r="96" spans="1:15" s="64" customFormat="1" ht="54.95" customHeight="1" x14ac:dyDescent="0.25">
      <c r="A96" s="332"/>
      <c r="B96" s="333"/>
      <c r="C96" s="333"/>
      <c r="D96" s="333"/>
      <c r="E96" s="333"/>
      <c r="F96" s="333"/>
      <c r="G96" s="333"/>
      <c r="H96" s="333"/>
      <c r="I96" s="333"/>
      <c r="J96" s="333"/>
      <c r="K96" s="333"/>
      <c r="L96" s="334"/>
      <c r="M96" s="60"/>
      <c r="N96" s="60"/>
      <c r="O96" s="60"/>
    </row>
    <row r="97" spans="1:15" s="64" customFormat="1" ht="54.95" customHeight="1" x14ac:dyDescent="0.25">
      <c r="A97" s="332"/>
      <c r="B97" s="333"/>
      <c r="C97" s="333"/>
      <c r="D97" s="333"/>
      <c r="E97" s="333"/>
      <c r="F97" s="333"/>
      <c r="G97" s="333"/>
      <c r="H97" s="333"/>
      <c r="I97" s="333"/>
      <c r="J97" s="333"/>
      <c r="K97" s="333"/>
      <c r="L97" s="334"/>
      <c r="M97" s="60"/>
      <c r="N97" s="60"/>
      <c r="O97" s="60"/>
    </row>
    <row r="98" spans="1:15" s="64" customFormat="1" ht="52.5" customHeight="1" x14ac:dyDescent="0.25">
      <c r="A98" s="335"/>
      <c r="B98" s="336"/>
      <c r="C98" s="336"/>
      <c r="D98" s="336"/>
      <c r="E98" s="336"/>
      <c r="F98" s="336"/>
      <c r="G98" s="336"/>
      <c r="H98" s="336"/>
      <c r="I98" s="336"/>
      <c r="J98" s="336"/>
      <c r="K98" s="336"/>
      <c r="L98" s="337"/>
      <c r="M98" s="60"/>
      <c r="N98" s="60"/>
      <c r="O98" s="60"/>
    </row>
  </sheetData>
  <sheetProtection password="CA62" sheet="1" selectLockedCells="1"/>
  <dataConsolidate/>
  <mergeCells count="115">
    <mergeCell ref="B25:B26"/>
    <mergeCell ref="A47:A48"/>
    <mergeCell ref="B47:L47"/>
    <mergeCell ref="B48:L48"/>
    <mergeCell ref="A49:A50"/>
    <mergeCell ref="A38:A46"/>
    <mergeCell ref="D34:G34"/>
    <mergeCell ref="I34:L34"/>
    <mergeCell ref="B49:L49"/>
    <mergeCell ref="B50:L50"/>
    <mergeCell ref="D36:F36"/>
    <mergeCell ref="D37:F37"/>
    <mergeCell ref="B45:C45"/>
    <mergeCell ref="D45:L45"/>
    <mergeCell ref="B46:C46"/>
    <mergeCell ref="A31:B31"/>
    <mergeCell ref="D46:L46"/>
    <mergeCell ref="D40:E40"/>
    <mergeCell ref="K41:L41"/>
    <mergeCell ref="K42:L42"/>
    <mergeCell ref="C27:L27"/>
    <mergeCell ref="B28:B29"/>
    <mergeCell ref="A21:A29"/>
    <mergeCell ref="A36:A37"/>
    <mergeCell ref="B53:L53"/>
    <mergeCell ref="C54:L54"/>
    <mergeCell ref="A57:C57"/>
    <mergeCell ref="B36:C36"/>
    <mergeCell ref="B37:C37"/>
    <mergeCell ref="G36:L37"/>
    <mergeCell ref="B38:C39"/>
    <mergeCell ref="D38:F38"/>
    <mergeCell ref="G38:I38"/>
    <mergeCell ref="J38:L38"/>
    <mergeCell ref="D39:F39"/>
    <mergeCell ref="G39:I39"/>
    <mergeCell ref="J39:L39"/>
    <mergeCell ref="B44:C44"/>
    <mergeCell ref="D44:L44"/>
    <mergeCell ref="B40:C42"/>
    <mergeCell ref="B43:C43"/>
    <mergeCell ref="D43:L43"/>
    <mergeCell ref="D57:L57"/>
    <mergeCell ref="B22:B23"/>
    <mergeCell ref="A77:L83"/>
    <mergeCell ref="A84:L84"/>
    <mergeCell ref="A85:L90"/>
    <mergeCell ref="A91:L91"/>
    <mergeCell ref="A92:L92"/>
    <mergeCell ref="A93:L98"/>
    <mergeCell ref="D68:G68"/>
    <mergeCell ref="I68:L68"/>
    <mergeCell ref="A60:C60"/>
    <mergeCell ref="A61:L62"/>
    <mergeCell ref="A63:C63"/>
    <mergeCell ref="A70:A72"/>
    <mergeCell ref="C70:L70"/>
    <mergeCell ref="C72:L72"/>
    <mergeCell ref="A65:B65"/>
    <mergeCell ref="A75:L75"/>
    <mergeCell ref="A76:L76"/>
    <mergeCell ref="A74:L74"/>
    <mergeCell ref="A55:L56"/>
    <mergeCell ref="A51:A54"/>
    <mergeCell ref="B51:L51"/>
    <mergeCell ref="C52:L52"/>
    <mergeCell ref="A58:L59"/>
    <mergeCell ref="A17:A20"/>
    <mergeCell ref="A12:A14"/>
    <mergeCell ref="H2:L2"/>
    <mergeCell ref="C24:L24"/>
    <mergeCell ref="C20:F20"/>
    <mergeCell ref="C15:F15"/>
    <mergeCell ref="I15:L15"/>
    <mergeCell ref="I17:L17"/>
    <mergeCell ref="C17:F17"/>
    <mergeCell ref="C12:F12"/>
    <mergeCell ref="G12:H12"/>
    <mergeCell ref="I12:L12"/>
    <mergeCell ref="D14:L14"/>
    <mergeCell ref="C13:L13"/>
    <mergeCell ref="I8:L8"/>
    <mergeCell ref="C9:L9"/>
    <mergeCell ref="G17:H17"/>
    <mergeCell ref="G18:H18"/>
    <mergeCell ref="G15:H15"/>
    <mergeCell ref="C10:F10"/>
    <mergeCell ref="C19:L19"/>
    <mergeCell ref="G16:H16"/>
    <mergeCell ref="C21:L21"/>
    <mergeCell ref="I20:L20"/>
    <mergeCell ref="D60:L60"/>
    <mergeCell ref="D63:L63"/>
    <mergeCell ref="A1:L1"/>
    <mergeCell ref="G10:H10"/>
    <mergeCell ref="K40:L40"/>
    <mergeCell ref="C71:L71"/>
    <mergeCell ref="J7:L7"/>
    <mergeCell ref="M21:P21"/>
    <mergeCell ref="I10:L10"/>
    <mergeCell ref="D11:L11"/>
    <mergeCell ref="A3:A5"/>
    <mergeCell ref="C3:L3"/>
    <mergeCell ref="C4:L4"/>
    <mergeCell ref="C5:L5"/>
    <mergeCell ref="A6:A9"/>
    <mergeCell ref="C6:F6"/>
    <mergeCell ref="G6:H6"/>
    <mergeCell ref="I6:L6"/>
    <mergeCell ref="C7:F7"/>
    <mergeCell ref="G7:H7"/>
    <mergeCell ref="C8:F8"/>
    <mergeCell ref="G8:H8"/>
    <mergeCell ref="A10:A11"/>
    <mergeCell ref="A15:A16"/>
  </mergeCells>
  <phoneticPr fontId="9"/>
  <conditionalFormatting sqref="B9:L9">
    <cfRule type="expression" dxfId="18" priority="9">
      <formula>$C$8="日本"</formula>
    </cfRule>
  </conditionalFormatting>
  <conditionalFormatting sqref="G8:L8">
    <cfRule type="expression" dxfId="17" priority="8">
      <formula>$C$8="日本"</formula>
    </cfRule>
  </conditionalFormatting>
  <conditionalFormatting sqref="D39 G39 J39">
    <cfRule type="expression" dxfId="16" priority="6">
      <formula>$C$58="英語"</formula>
    </cfRule>
  </conditionalFormatting>
  <conditionalFormatting sqref="D46">
    <cfRule type="expression" dxfId="15" priority="5">
      <formula>$C$58="英語"</formula>
    </cfRule>
  </conditionalFormatting>
  <conditionalFormatting sqref="B40 F40:K40 F41:L42">
    <cfRule type="expression" dxfId="14" priority="4">
      <formula>$C$58="その他"</formula>
    </cfRule>
  </conditionalFormatting>
  <conditionalFormatting sqref="B44 D44">
    <cfRule type="expression" dxfId="13" priority="7">
      <formula>#REF!="要"</formula>
    </cfRule>
  </conditionalFormatting>
  <dataValidations count="8">
    <dataValidation type="list" allowBlank="1" showInputMessage="1" showErrorMessage="1" sqref="C17:F17 C15:F15">
      <formula1>英語学部</formula1>
    </dataValidation>
    <dataValidation type="list" allowBlank="1" showInputMessage="1" showErrorMessage="1" sqref="C22:C23 C25:C26 C28:C29">
      <formula1>年</formula1>
    </dataValidation>
    <dataValidation type="list" allowBlank="1" showInputMessage="1" showErrorMessage="1" sqref="E22:E23 E18 E16 E25:E26 E28:E29">
      <formula1>月</formula1>
    </dataValidation>
    <dataValidation type="list" allowBlank="1" showInputMessage="1" showErrorMessage="1" sqref="G22:G23 G25:G26 G28:G29">
      <formula1>日</formula1>
    </dataValidation>
    <dataValidation type="list" allowBlank="1" showInputMessage="1" showErrorMessage="1" sqref="I8:L8 C9:L9">
      <formula1>"Yes,No"</formula1>
    </dataValidation>
    <dataValidation type="list" allowBlank="1" showInputMessage="1" showErrorMessage="1" sqref="B52 B54">
      <formula1>"YES,NO"</formula1>
    </dataValidation>
    <dataValidation type="list" allowBlank="1" showInputMessage="1" showErrorMessage="1" sqref="I6:L6">
      <formula1>"Male,Female"</formula1>
    </dataValidation>
    <dataValidation type="list" allowBlank="1" showInputMessage="1" showErrorMessage="1" sqref="C27:L27 C24:L24">
      <formula1>プログラムコード</formula1>
    </dataValidation>
  </dataValidations>
  <printOptions horizontalCentered="1"/>
  <pageMargins left="0.86614173228346458" right="0.78740157480314965" top="0.74803149606299213" bottom="0.74803149606299213" header="0.31496062992125984" footer="0.31496062992125984"/>
  <pageSetup paperSize="9" scale="85" fitToHeight="0" orientation="portrait" r:id="rId1"/>
  <rowBreaks count="2" manualBreakCount="2">
    <brk id="32" max="11" man="1"/>
    <brk id="65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リスト!$I$2:$I$15</xm:f>
          </x14:formula1>
          <xm:sqref>I18 I16</xm:sqref>
        </x14:dataValidation>
        <x14:dataValidation type="list" allowBlank="1" showInputMessage="1" showErrorMessage="1">
          <x14:formula1>
            <xm:f>リスト!$K$2:$K$4</xm:f>
          </x14:formula1>
          <xm:sqref>C19:L19</xm:sqref>
        </x14:dataValidation>
        <x14:dataValidation type="list" allowBlank="1" showInputMessage="1">
          <x14:formula1>
            <xm:f>リスト!$T$2:$T$3</xm:f>
          </x14:formula1>
          <xm:sqref>D44:L44</xm:sqref>
        </x14:dataValidation>
        <x14:dataValidation type="list" allowBlank="1" showInputMessage="1">
          <x14:formula1>
            <xm:f>リスト!$V$2:$V$9</xm:f>
          </x14:formula1>
          <xm:sqref>D39:L39</xm:sqref>
        </x14:dataValidation>
        <x14:dataValidation type="list" allowBlank="1" showInputMessage="1" showErrorMessage="1">
          <x14:formula1>
            <xm:f>リスト!$M$2:$M$13</xm:f>
          </x14:formula1>
          <xm:sqref>C16 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38"/>
  <sheetViews>
    <sheetView view="pageBreakPreview" zoomScaleNormal="100" zoomScaleSheetLayoutView="100" workbookViewId="0">
      <selection activeCell="I10" sqref="I10:O10"/>
    </sheetView>
  </sheetViews>
  <sheetFormatPr defaultRowHeight="15" x14ac:dyDescent="0.15"/>
  <cols>
    <col min="1" max="1" width="2.625" style="72" customWidth="1"/>
    <col min="2" max="2" width="6.5" style="72" customWidth="1"/>
    <col min="3" max="3" width="5.25" style="72" customWidth="1"/>
    <col min="4" max="4" width="5.75" style="72" customWidth="1"/>
    <col min="5" max="5" width="5.25" style="72" customWidth="1"/>
    <col min="6" max="6" width="8.625" style="72" customWidth="1"/>
    <col min="7" max="7" width="8.375" style="72" customWidth="1"/>
    <col min="8" max="15" width="6.625" style="72" customWidth="1"/>
    <col min="16" max="16" width="3.875" style="72" customWidth="1"/>
    <col min="17" max="16384" width="9" style="72"/>
  </cols>
  <sheetData>
    <row r="1" spans="1:16" s="66" customFormat="1" ht="36.75" customHeight="1" x14ac:dyDescent="0.15">
      <c r="A1" s="65"/>
      <c r="B1" s="472" t="s">
        <v>267</v>
      </c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65"/>
    </row>
    <row r="2" spans="1:16" s="66" customFormat="1" ht="12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s="66" customFormat="1" ht="24.75" customHeight="1" x14ac:dyDescent="0.15">
      <c r="A3" s="65"/>
      <c r="B3" s="473" t="s">
        <v>252</v>
      </c>
      <c r="C3" s="474"/>
      <c r="D3" s="475"/>
      <c r="E3" s="476">
        <f>'1　Application Form'!C15</f>
        <v>0</v>
      </c>
      <c r="F3" s="477"/>
      <c r="G3" s="477"/>
      <c r="H3" s="477"/>
      <c r="I3" s="477"/>
      <c r="J3" s="478"/>
      <c r="K3" s="479" t="s">
        <v>266</v>
      </c>
      <c r="L3" s="480"/>
      <c r="M3" s="476">
        <f>'1　Application Form'!I16</f>
        <v>0</v>
      </c>
      <c r="N3" s="477"/>
      <c r="O3" s="478"/>
      <c r="P3" s="65"/>
    </row>
    <row r="4" spans="1:16" s="66" customFormat="1" ht="24.75" customHeight="1" x14ac:dyDescent="0.15">
      <c r="A4" s="65"/>
      <c r="B4" s="483" t="s">
        <v>247</v>
      </c>
      <c r="C4" s="484"/>
      <c r="D4" s="485"/>
      <c r="E4" s="476">
        <f>'1　Application Form'!C5</f>
        <v>0</v>
      </c>
      <c r="F4" s="477"/>
      <c r="G4" s="477"/>
      <c r="H4" s="477"/>
      <c r="I4" s="477"/>
      <c r="J4" s="478"/>
      <c r="K4" s="483" t="s">
        <v>240</v>
      </c>
      <c r="L4" s="486"/>
      <c r="M4" s="476">
        <f>'1　Application Form'!C6</f>
        <v>0</v>
      </c>
      <c r="N4" s="477"/>
      <c r="O4" s="478"/>
      <c r="P4" s="65"/>
    </row>
    <row r="5" spans="1:16" s="66" customFormat="1" ht="11.25" customHeight="1" x14ac:dyDescent="0.1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6" s="66" customFormat="1" ht="48" customHeight="1" x14ac:dyDescent="0.15">
      <c r="A6" s="65"/>
      <c r="B6" s="454" t="s">
        <v>281</v>
      </c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65"/>
    </row>
    <row r="7" spans="1:16" s="66" customFormat="1" ht="20.25" customHeight="1" x14ac:dyDescent="0.15">
      <c r="A7" s="65"/>
      <c r="B7" s="481" t="s">
        <v>271</v>
      </c>
      <c r="C7" s="481"/>
      <c r="D7" s="481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65"/>
    </row>
    <row r="8" spans="1:16" s="66" customFormat="1" ht="26.25" customHeight="1" x14ac:dyDescent="0.15">
      <c r="A8" s="65"/>
      <c r="B8" s="468" t="s">
        <v>268</v>
      </c>
      <c r="C8" s="468"/>
      <c r="D8" s="468"/>
      <c r="E8" s="469" t="s">
        <v>428</v>
      </c>
      <c r="F8" s="470"/>
      <c r="G8" s="470"/>
      <c r="H8" s="471"/>
      <c r="I8" s="469" t="s">
        <v>430</v>
      </c>
      <c r="J8" s="470"/>
      <c r="K8" s="470"/>
      <c r="L8" s="470"/>
      <c r="M8" s="470"/>
      <c r="N8" s="470"/>
      <c r="O8" s="471"/>
      <c r="P8" s="65"/>
    </row>
    <row r="9" spans="1:16" s="66" customFormat="1" ht="26.25" customHeight="1" x14ac:dyDescent="0.15">
      <c r="A9" s="65"/>
      <c r="B9" s="468" t="s">
        <v>268</v>
      </c>
      <c r="C9" s="468"/>
      <c r="D9" s="468"/>
      <c r="E9" s="469" t="s">
        <v>428</v>
      </c>
      <c r="F9" s="470"/>
      <c r="G9" s="470"/>
      <c r="H9" s="471"/>
      <c r="I9" s="469" t="s">
        <v>430</v>
      </c>
      <c r="J9" s="470"/>
      <c r="K9" s="470"/>
      <c r="L9" s="470"/>
      <c r="M9" s="470"/>
      <c r="N9" s="470"/>
      <c r="O9" s="471"/>
      <c r="P9" s="65"/>
    </row>
    <row r="10" spans="1:16" s="66" customFormat="1" ht="26.25" customHeight="1" x14ac:dyDescent="0.15">
      <c r="A10" s="65"/>
      <c r="B10" s="468" t="s">
        <v>269</v>
      </c>
      <c r="C10" s="468"/>
      <c r="D10" s="468"/>
      <c r="E10" s="469" t="s">
        <v>429</v>
      </c>
      <c r="F10" s="470"/>
      <c r="G10" s="470"/>
      <c r="H10" s="471"/>
      <c r="I10" s="469" t="s">
        <v>431</v>
      </c>
      <c r="J10" s="470"/>
      <c r="K10" s="470"/>
      <c r="L10" s="470"/>
      <c r="M10" s="470"/>
      <c r="N10" s="470"/>
      <c r="O10" s="471"/>
      <c r="P10" s="65"/>
    </row>
    <row r="11" spans="1:16" s="66" customFormat="1" ht="26.25" customHeight="1" x14ac:dyDescent="0.15">
      <c r="A11" s="65"/>
      <c r="B11" s="468" t="s">
        <v>269</v>
      </c>
      <c r="C11" s="468"/>
      <c r="D11" s="468"/>
      <c r="E11" s="469" t="s">
        <v>429</v>
      </c>
      <c r="F11" s="470"/>
      <c r="G11" s="470"/>
      <c r="H11" s="471"/>
      <c r="I11" s="469" t="s">
        <v>431</v>
      </c>
      <c r="J11" s="470"/>
      <c r="K11" s="470"/>
      <c r="L11" s="470"/>
      <c r="M11" s="470"/>
      <c r="N11" s="470"/>
      <c r="O11" s="471"/>
      <c r="P11" s="65"/>
    </row>
    <row r="12" spans="1:16" s="66" customFormat="1" ht="26.25" customHeight="1" x14ac:dyDescent="0.15">
      <c r="A12" s="65"/>
      <c r="B12" s="468" t="s">
        <v>270</v>
      </c>
      <c r="C12" s="468"/>
      <c r="D12" s="468"/>
      <c r="E12" s="469" t="s">
        <v>429</v>
      </c>
      <c r="F12" s="470"/>
      <c r="G12" s="470"/>
      <c r="H12" s="471"/>
      <c r="I12" s="469" t="s">
        <v>431</v>
      </c>
      <c r="J12" s="470"/>
      <c r="K12" s="470"/>
      <c r="L12" s="470"/>
      <c r="M12" s="470"/>
      <c r="N12" s="470"/>
      <c r="O12" s="471"/>
      <c r="P12" s="65"/>
    </row>
    <row r="13" spans="1:16" s="70" customFormat="1" ht="17.25" customHeight="1" x14ac:dyDescent="0.15">
      <c r="A13" s="67"/>
      <c r="B13" s="68"/>
      <c r="C13" s="68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7"/>
    </row>
    <row r="14" spans="1:16" s="70" customFormat="1" ht="17.25" customHeight="1" x14ac:dyDescent="0.15">
      <c r="A14" s="67"/>
      <c r="B14" s="71" t="s">
        <v>371</v>
      </c>
      <c r="C14" s="68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7"/>
    </row>
    <row r="15" spans="1:16" ht="63.75" customHeight="1" x14ac:dyDescent="0.15">
      <c r="A15" s="65"/>
      <c r="B15" s="463" t="s">
        <v>272</v>
      </c>
      <c r="C15" s="463"/>
      <c r="D15" s="463"/>
      <c r="E15" s="463"/>
      <c r="F15" s="463"/>
      <c r="G15" s="464" t="s">
        <v>282</v>
      </c>
      <c r="H15" s="466" t="s">
        <v>365</v>
      </c>
      <c r="I15" s="467"/>
      <c r="J15" s="467"/>
      <c r="K15" s="467"/>
      <c r="L15" s="464" t="s">
        <v>283</v>
      </c>
      <c r="M15" s="465"/>
      <c r="N15" s="465"/>
      <c r="O15" s="465"/>
      <c r="P15" s="65"/>
    </row>
    <row r="16" spans="1:16" s="75" customFormat="1" ht="22.5" customHeight="1" x14ac:dyDescent="0.15">
      <c r="A16" s="73"/>
      <c r="B16" s="447" t="s">
        <v>273</v>
      </c>
      <c r="C16" s="447"/>
      <c r="D16" s="447" t="s">
        <v>274</v>
      </c>
      <c r="E16" s="447"/>
      <c r="F16" s="120" t="s">
        <v>275</v>
      </c>
      <c r="G16" s="465"/>
      <c r="H16" s="74" t="s">
        <v>276</v>
      </c>
      <c r="I16" s="74" t="s">
        <v>277</v>
      </c>
      <c r="J16" s="74" t="s">
        <v>278</v>
      </c>
      <c r="K16" s="74" t="s">
        <v>279</v>
      </c>
      <c r="L16" s="74" t="s">
        <v>276</v>
      </c>
      <c r="M16" s="74" t="s">
        <v>277</v>
      </c>
      <c r="N16" s="74" t="s">
        <v>278</v>
      </c>
      <c r="O16" s="74" t="s">
        <v>279</v>
      </c>
      <c r="P16" s="73"/>
    </row>
    <row r="17" spans="1:16" ht="18.75" customHeight="1" x14ac:dyDescent="0.15">
      <c r="A17" s="65"/>
      <c r="B17" s="76"/>
      <c r="C17" s="76"/>
      <c r="D17" s="76" t="s">
        <v>130</v>
      </c>
      <c r="E17" s="76" t="s">
        <v>131</v>
      </c>
      <c r="F17" s="76" t="s">
        <v>132</v>
      </c>
      <c r="G17" s="77">
        <v>3</v>
      </c>
      <c r="H17" s="78"/>
      <c r="I17" s="78"/>
      <c r="J17" s="78"/>
      <c r="K17" s="76">
        <f>SUM(H17:J17)</f>
        <v>0</v>
      </c>
      <c r="L17" s="79">
        <f>G17*H17</f>
        <v>0</v>
      </c>
      <c r="M17" s="79">
        <f>G17*I17</f>
        <v>0</v>
      </c>
      <c r="N17" s="79">
        <f>G17*J17</f>
        <v>0</v>
      </c>
      <c r="O17" s="79">
        <f>G17*K17</f>
        <v>0</v>
      </c>
      <c r="P17" s="65"/>
    </row>
    <row r="18" spans="1:16" ht="18.75" customHeight="1" x14ac:dyDescent="0.15">
      <c r="A18" s="65"/>
      <c r="B18" s="121" t="s">
        <v>301</v>
      </c>
      <c r="C18" s="76" t="s">
        <v>133</v>
      </c>
      <c r="D18" s="76" t="s">
        <v>134</v>
      </c>
      <c r="E18" s="76" t="s">
        <v>133</v>
      </c>
      <c r="F18" s="76" t="s">
        <v>135</v>
      </c>
      <c r="G18" s="77">
        <v>3</v>
      </c>
      <c r="H18" s="78"/>
      <c r="I18" s="78"/>
      <c r="J18" s="78"/>
      <c r="K18" s="76">
        <f>SUM(H18:J18)</f>
        <v>0</v>
      </c>
      <c r="L18" s="79">
        <f>G18*H18</f>
        <v>0</v>
      </c>
      <c r="M18" s="79">
        <f>G18*I18</f>
        <v>0</v>
      </c>
      <c r="N18" s="79">
        <f>G18*J18</f>
        <v>0</v>
      </c>
      <c r="O18" s="79">
        <f>G18*K18</f>
        <v>0</v>
      </c>
      <c r="P18" s="65"/>
    </row>
    <row r="19" spans="1:16" ht="18.75" customHeight="1" x14ac:dyDescent="0.15">
      <c r="A19" s="65"/>
      <c r="B19" s="121" t="s">
        <v>302</v>
      </c>
      <c r="C19" s="76" t="s">
        <v>136</v>
      </c>
      <c r="D19" s="76" t="s">
        <v>137</v>
      </c>
      <c r="E19" s="76" t="s">
        <v>136</v>
      </c>
      <c r="F19" s="76" t="s">
        <v>138</v>
      </c>
      <c r="G19" s="77">
        <v>2</v>
      </c>
      <c r="H19" s="78"/>
      <c r="I19" s="78"/>
      <c r="J19" s="78"/>
      <c r="K19" s="76">
        <f>SUM(H19:J19)</f>
        <v>0</v>
      </c>
      <c r="L19" s="79">
        <f>G19*H19</f>
        <v>0</v>
      </c>
      <c r="M19" s="79">
        <f>G19*I19</f>
        <v>0</v>
      </c>
      <c r="N19" s="79">
        <f>G19*J19</f>
        <v>0</v>
      </c>
      <c r="O19" s="79">
        <f>G19*K19</f>
        <v>0</v>
      </c>
      <c r="P19" s="65"/>
    </row>
    <row r="20" spans="1:16" ht="18.75" customHeight="1" x14ac:dyDescent="0.15">
      <c r="A20" s="65"/>
      <c r="B20" s="121" t="s">
        <v>303</v>
      </c>
      <c r="C20" s="76" t="s">
        <v>139</v>
      </c>
      <c r="D20" s="76" t="s">
        <v>140</v>
      </c>
      <c r="E20" s="76" t="s">
        <v>139</v>
      </c>
      <c r="F20" s="76" t="s">
        <v>141</v>
      </c>
      <c r="G20" s="77">
        <v>1</v>
      </c>
      <c r="H20" s="78"/>
      <c r="I20" s="78"/>
      <c r="J20" s="78"/>
      <c r="K20" s="76">
        <f>SUM(H20:J20)</f>
        <v>0</v>
      </c>
      <c r="L20" s="79">
        <f>G20*H20</f>
        <v>0</v>
      </c>
      <c r="M20" s="79">
        <f>G20*I20</f>
        <v>0</v>
      </c>
      <c r="N20" s="79">
        <f>G20*J20</f>
        <v>0</v>
      </c>
      <c r="O20" s="79">
        <f>G20*K20</f>
        <v>0</v>
      </c>
      <c r="P20" s="65"/>
    </row>
    <row r="21" spans="1:16" ht="18.75" customHeight="1" x14ac:dyDescent="0.15">
      <c r="A21" s="65"/>
      <c r="B21" s="121" t="s">
        <v>304</v>
      </c>
      <c r="C21" s="76" t="s">
        <v>142</v>
      </c>
      <c r="D21" s="76" t="s">
        <v>142</v>
      </c>
      <c r="E21" s="76" t="s">
        <v>142</v>
      </c>
      <c r="F21" s="76" t="s">
        <v>284</v>
      </c>
      <c r="G21" s="77">
        <v>0</v>
      </c>
      <c r="H21" s="78"/>
      <c r="I21" s="78"/>
      <c r="J21" s="78"/>
      <c r="K21" s="76">
        <f>SUM(H21:J21)</f>
        <v>0</v>
      </c>
      <c r="L21" s="79">
        <f>G21*H21</f>
        <v>0</v>
      </c>
      <c r="M21" s="79">
        <f>G21*I21</f>
        <v>0</v>
      </c>
      <c r="N21" s="79">
        <f>G21*J21</f>
        <v>0</v>
      </c>
      <c r="O21" s="79">
        <f>G21*K21</f>
        <v>0</v>
      </c>
      <c r="P21" s="65"/>
    </row>
    <row r="22" spans="1:16" ht="18.75" customHeight="1" x14ac:dyDescent="0.15">
      <c r="A22" s="65"/>
      <c r="B22" s="80"/>
      <c r="C22" s="80"/>
      <c r="D22" s="80"/>
      <c r="E22" s="80"/>
      <c r="F22" s="80"/>
      <c r="G22" s="77" t="s">
        <v>279</v>
      </c>
      <c r="H22" s="76">
        <f t="shared" ref="H22:O22" si="0">SUM(H17:H21)</f>
        <v>0</v>
      </c>
      <c r="I22" s="76">
        <f t="shared" si="0"/>
        <v>0</v>
      </c>
      <c r="J22" s="76">
        <f t="shared" si="0"/>
        <v>0</v>
      </c>
      <c r="K22" s="76">
        <f t="shared" si="0"/>
        <v>0</v>
      </c>
      <c r="L22" s="76">
        <f t="shared" si="0"/>
        <v>0</v>
      </c>
      <c r="M22" s="76">
        <f t="shared" si="0"/>
        <v>0</v>
      </c>
      <c r="N22" s="76">
        <f t="shared" si="0"/>
        <v>0</v>
      </c>
      <c r="O22" s="76">
        <f t="shared" si="0"/>
        <v>0</v>
      </c>
      <c r="P22" s="65"/>
    </row>
    <row r="23" spans="1:16" ht="15" customHeight="1" x14ac:dyDescent="0.15">
      <c r="A23" s="65"/>
      <c r="B23" s="65"/>
      <c r="C23" s="65"/>
      <c r="D23" s="65"/>
      <c r="E23" s="65"/>
      <c r="F23" s="65"/>
      <c r="G23" s="81"/>
      <c r="H23" s="65"/>
      <c r="I23" s="65"/>
      <c r="J23" s="65"/>
      <c r="K23" s="65"/>
      <c r="L23" s="65"/>
      <c r="M23" s="65"/>
      <c r="N23" s="65"/>
      <c r="O23" s="65"/>
      <c r="P23" s="65"/>
    </row>
    <row r="24" spans="1:16" ht="18" customHeight="1" x14ac:dyDescent="0.15">
      <c r="A24" s="65"/>
      <c r="B24" s="65"/>
      <c r="C24" s="65"/>
      <c r="D24" s="65"/>
      <c r="E24" s="65"/>
      <c r="F24" s="65"/>
      <c r="G24" s="81"/>
      <c r="H24" s="457" t="s">
        <v>565</v>
      </c>
      <c r="I24" s="458"/>
      <c r="J24" s="458"/>
      <c r="K24" s="458"/>
      <c r="L24" s="82" t="s">
        <v>276</v>
      </c>
      <c r="M24" s="450" t="e">
        <f>L22/H22</f>
        <v>#DIV/0!</v>
      </c>
      <c r="N24" s="450"/>
      <c r="O24" s="450"/>
      <c r="P24" s="65"/>
    </row>
    <row r="25" spans="1:16" ht="18" customHeight="1" x14ac:dyDescent="0.15">
      <c r="A25" s="65"/>
      <c r="B25" s="65"/>
      <c r="C25" s="65"/>
      <c r="D25" s="65"/>
      <c r="E25" s="65"/>
      <c r="F25" s="65"/>
      <c r="G25" s="81"/>
      <c r="H25" s="459"/>
      <c r="I25" s="460"/>
      <c r="J25" s="460"/>
      <c r="K25" s="460"/>
      <c r="L25" s="82" t="s">
        <v>277</v>
      </c>
      <c r="M25" s="450" t="e">
        <f>M22/I22</f>
        <v>#DIV/0!</v>
      </c>
      <c r="N25" s="450"/>
      <c r="O25" s="450"/>
      <c r="P25" s="65"/>
    </row>
    <row r="26" spans="1:16" ht="18" customHeight="1" thickBot="1" x14ac:dyDescent="0.2">
      <c r="A26" s="65"/>
      <c r="B26" s="65"/>
      <c r="C26" s="65"/>
      <c r="D26" s="65"/>
      <c r="E26" s="65"/>
      <c r="F26" s="65"/>
      <c r="G26" s="81"/>
      <c r="H26" s="459"/>
      <c r="I26" s="460"/>
      <c r="J26" s="460"/>
      <c r="K26" s="460"/>
      <c r="L26" s="83" t="s">
        <v>278</v>
      </c>
      <c r="M26" s="450" t="e">
        <f>N22/J22</f>
        <v>#DIV/0!</v>
      </c>
      <c r="N26" s="450"/>
      <c r="O26" s="450"/>
      <c r="P26" s="65"/>
    </row>
    <row r="27" spans="1:16" ht="18.75" customHeight="1" thickBot="1" x14ac:dyDescent="0.2">
      <c r="A27" s="65"/>
      <c r="B27" s="65"/>
      <c r="C27" s="65"/>
      <c r="D27" s="65"/>
      <c r="E27" s="65"/>
      <c r="F27" s="65"/>
      <c r="G27" s="73"/>
      <c r="H27" s="461"/>
      <c r="I27" s="462"/>
      <c r="J27" s="462"/>
      <c r="K27" s="462"/>
      <c r="L27" s="84" t="s">
        <v>279</v>
      </c>
      <c r="M27" s="451" t="str">
        <f>IFERROR(O22/K22,"No Transcript")</f>
        <v>No Transcript</v>
      </c>
      <c r="N27" s="451"/>
      <c r="O27" s="452"/>
      <c r="P27" s="85"/>
    </row>
    <row r="28" spans="1:16" ht="29.25" customHeight="1" x14ac:dyDescent="0.15">
      <c r="A28" s="65"/>
      <c r="B28" s="65"/>
      <c r="C28" s="65"/>
      <c r="D28" s="65"/>
      <c r="E28" s="65"/>
      <c r="F28" s="65"/>
      <c r="G28" s="65"/>
      <c r="H28" s="65"/>
      <c r="I28" s="86"/>
      <c r="J28" s="86"/>
      <c r="K28" s="86"/>
      <c r="L28" s="86" t="s">
        <v>285</v>
      </c>
      <c r="M28" s="86"/>
      <c r="N28" s="86"/>
      <c r="O28" s="86"/>
      <c r="P28" s="65"/>
    </row>
    <row r="29" spans="1:16" ht="29.25" customHeight="1" x14ac:dyDescent="0.15">
      <c r="A29" s="65"/>
      <c r="B29" s="65"/>
      <c r="C29" s="65"/>
      <c r="D29" s="65"/>
      <c r="E29" s="65"/>
      <c r="F29" s="65"/>
      <c r="G29" s="65"/>
      <c r="H29" s="65"/>
      <c r="I29" s="86"/>
      <c r="J29" s="86"/>
      <c r="K29" s="86"/>
      <c r="L29" s="86"/>
      <c r="M29" s="86"/>
      <c r="N29" s="86"/>
      <c r="O29" s="86"/>
      <c r="P29" s="65"/>
    </row>
    <row r="30" spans="1:16" ht="17.25" customHeight="1" x14ac:dyDescent="0.15">
      <c r="A30" s="65"/>
      <c r="B30" s="453" t="s">
        <v>286</v>
      </c>
      <c r="C30" s="453"/>
      <c r="D30" s="453"/>
      <c r="E30" s="453"/>
      <c r="F30" s="453"/>
      <c r="G30" s="453"/>
      <c r="H30" s="65"/>
      <c r="I30" s="65"/>
      <c r="J30" s="65"/>
      <c r="K30" s="65"/>
      <c r="L30" s="65"/>
      <c r="M30" s="65"/>
      <c r="N30" s="65"/>
      <c r="O30" s="65"/>
      <c r="P30" s="65"/>
    </row>
    <row r="31" spans="1:16" ht="18" customHeight="1" x14ac:dyDescent="0.15">
      <c r="A31" s="65"/>
      <c r="B31" s="454" t="s">
        <v>280</v>
      </c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65"/>
    </row>
    <row r="32" spans="1:16" ht="18" customHeight="1" x14ac:dyDescent="0.15">
      <c r="A32" s="65"/>
      <c r="B32" s="86" t="s">
        <v>366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65"/>
    </row>
    <row r="33" spans="1:16" ht="18" customHeight="1" x14ac:dyDescent="0.15">
      <c r="A33" s="65"/>
      <c r="B33" s="86" t="s">
        <v>287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65"/>
    </row>
    <row r="34" spans="1:16" ht="18" customHeight="1" x14ac:dyDescent="0.15">
      <c r="A34" s="65"/>
      <c r="B34" s="86" t="s">
        <v>288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65"/>
    </row>
    <row r="35" spans="1:16" ht="18" customHeight="1" x14ac:dyDescent="0.15">
      <c r="A35" s="65"/>
      <c r="B35" s="86" t="s">
        <v>289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65"/>
    </row>
    <row r="36" spans="1:16" ht="52.5" customHeight="1" x14ac:dyDescent="0.15">
      <c r="A36" s="65"/>
      <c r="B36" s="455" t="s">
        <v>290</v>
      </c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49"/>
    </row>
    <row r="37" spans="1:16" ht="12.75" customHeight="1" x14ac:dyDescent="0.1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6" ht="68.25" customHeight="1" x14ac:dyDescent="0.15">
      <c r="A38" s="65"/>
      <c r="B38" s="448" t="s">
        <v>291</v>
      </c>
      <c r="C38" s="448"/>
      <c r="D38" s="448"/>
      <c r="E38" s="449"/>
      <c r="F38" s="449"/>
      <c r="G38" s="449"/>
      <c r="H38" s="449"/>
      <c r="I38" s="449"/>
      <c r="J38" s="449"/>
      <c r="K38" s="449"/>
      <c r="L38" s="449"/>
      <c r="M38" s="449"/>
      <c r="N38" s="449"/>
      <c r="O38" s="449"/>
      <c r="P38" s="449"/>
    </row>
  </sheetData>
  <sheetProtection password="CA62" sheet="1" objects="1" scenarios="1" selectLockedCells="1"/>
  <mergeCells count="41">
    <mergeCell ref="B7:O7"/>
    <mergeCell ref="B8:D8"/>
    <mergeCell ref="E8:H8"/>
    <mergeCell ref="B4:D4"/>
    <mergeCell ref="E4:J4"/>
    <mergeCell ref="K4:L4"/>
    <mergeCell ref="M4:O4"/>
    <mergeCell ref="B6:O6"/>
    <mergeCell ref="I8:O8"/>
    <mergeCell ref="B1:O1"/>
    <mergeCell ref="B3:D3"/>
    <mergeCell ref="E3:J3"/>
    <mergeCell ref="K3:L3"/>
    <mergeCell ref="M3:O3"/>
    <mergeCell ref="B15:F15"/>
    <mergeCell ref="G15:G16"/>
    <mergeCell ref="H15:K15"/>
    <mergeCell ref="L15:O15"/>
    <mergeCell ref="B9:D9"/>
    <mergeCell ref="E9:H9"/>
    <mergeCell ref="I9:O9"/>
    <mergeCell ref="B12:D12"/>
    <mergeCell ref="E12:H12"/>
    <mergeCell ref="I12:O12"/>
    <mergeCell ref="B10:D10"/>
    <mergeCell ref="E10:H10"/>
    <mergeCell ref="I10:O10"/>
    <mergeCell ref="B11:D11"/>
    <mergeCell ref="E11:H11"/>
    <mergeCell ref="I11:O11"/>
    <mergeCell ref="B16:C16"/>
    <mergeCell ref="D16:E16"/>
    <mergeCell ref="B38:P38"/>
    <mergeCell ref="M26:O26"/>
    <mergeCell ref="M27:O27"/>
    <mergeCell ref="B30:G30"/>
    <mergeCell ref="B31:O31"/>
    <mergeCell ref="B36:P36"/>
    <mergeCell ref="H24:K27"/>
    <mergeCell ref="M24:O24"/>
    <mergeCell ref="M25:O25"/>
  </mergeCells>
  <phoneticPr fontId="9"/>
  <dataValidations count="1">
    <dataValidation imeMode="halfAlpha" allowBlank="1" showInputMessage="1" showErrorMessage="1" sqref="H17:O22"/>
  </dataValidations>
  <printOptions horizontalCentered="1"/>
  <pageMargins left="0.39370078740157483" right="0.31496062992125984" top="0.74803149606299213" bottom="0.35433070866141736" header="0.23622047244094491" footer="0.31496062992125984"/>
  <pageSetup paperSize="9" scale="89" orientation="portrait" horizontalDpi="300" verticalDpi="300" r:id="rId1"/>
  <headerFooter alignWithMargins="0"/>
  <rowBreaks count="1" manualBreakCount="1">
    <brk id="26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97"/>
  <sheetViews>
    <sheetView view="pageBreakPreview" zoomScaleNormal="100" zoomScaleSheetLayoutView="100" workbookViewId="0">
      <selection activeCell="A77" sqref="A77:L82"/>
    </sheetView>
  </sheetViews>
  <sheetFormatPr defaultRowHeight="15" x14ac:dyDescent="0.25"/>
  <cols>
    <col min="1" max="1" width="15" style="113" customWidth="1"/>
    <col min="2" max="2" width="19.25" style="114" customWidth="1"/>
    <col min="3" max="3" width="9.625" style="64" customWidth="1"/>
    <col min="4" max="5" width="4" style="64" customWidth="1"/>
    <col min="6" max="6" width="8.25" style="64" customWidth="1"/>
    <col min="7" max="7" width="8.375" style="64" customWidth="1"/>
    <col min="8" max="8" width="8.875" style="64" customWidth="1"/>
    <col min="9" max="9" width="7.125" style="64" customWidth="1"/>
    <col min="10" max="10" width="7.875" style="64" customWidth="1"/>
    <col min="11" max="11" width="5" style="64" customWidth="1"/>
    <col min="12" max="12" width="4.125" style="64" customWidth="1"/>
    <col min="13" max="13" width="9" style="60"/>
    <col min="14" max="14" width="11.375" style="60" customWidth="1"/>
    <col min="15" max="15" width="16" style="60" bestFit="1" customWidth="1"/>
    <col min="16" max="16384" width="9" style="60"/>
  </cols>
  <sheetData>
    <row r="1" spans="1:17" x14ac:dyDescent="0.25">
      <c r="A1" s="248" t="s">
        <v>575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7" ht="15.75" customHeight="1" x14ac:dyDescent="0.25">
      <c r="A2" s="160"/>
      <c r="B2" s="160"/>
      <c r="G2" s="61" t="s">
        <v>237</v>
      </c>
      <c r="H2" s="297" t="s">
        <v>542</v>
      </c>
      <c r="I2" s="298"/>
      <c r="J2" s="298"/>
      <c r="K2" s="298"/>
      <c r="L2" s="298"/>
    </row>
    <row r="3" spans="1:17" s="63" customFormat="1" ht="18" customHeight="1" x14ac:dyDescent="0.25">
      <c r="A3" s="265" t="s">
        <v>344</v>
      </c>
      <c r="B3" s="115" t="s">
        <v>328</v>
      </c>
      <c r="C3" s="268" t="s">
        <v>543</v>
      </c>
      <c r="D3" s="269"/>
      <c r="E3" s="269"/>
      <c r="F3" s="269"/>
      <c r="G3" s="269"/>
      <c r="H3" s="269"/>
      <c r="I3" s="269"/>
      <c r="J3" s="269"/>
      <c r="K3" s="269"/>
      <c r="L3" s="270"/>
    </row>
    <row r="4" spans="1:17" s="63" customFormat="1" ht="18" customHeight="1" x14ac:dyDescent="0.25">
      <c r="A4" s="266"/>
      <c r="B4" s="116" t="s">
        <v>329</v>
      </c>
      <c r="C4" s="271" t="s">
        <v>414</v>
      </c>
      <c r="D4" s="272"/>
      <c r="E4" s="272"/>
      <c r="F4" s="272"/>
      <c r="G4" s="272"/>
      <c r="H4" s="272"/>
      <c r="I4" s="272"/>
      <c r="J4" s="272"/>
      <c r="K4" s="272"/>
      <c r="L4" s="273"/>
    </row>
    <row r="5" spans="1:17" s="63" customFormat="1" ht="30" customHeight="1" x14ac:dyDescent="0.25">
      <c r="A5" s="267"/>
      <c r="B5" s="117" t="s">
        <v>432</v>
      </c>
      <c r="C5" s="274" t="s">
        <v>544</v>
      </c>
      <c r="D5" s="275"/>
      <c r="E5" s="275"/>
      <c r="F5" s="275"/>
      <c r="G5" s="275"/>
      <c r="H5" s="275"/>
      <c r="I5" s="275"/>
      <c r="J5" s="275"/>
      <c r="K5" s="275"/>
      <c r="L5" s="276"/>
    </row>
    <row r="6" spans="1:17" s="63" customFormat="1" ht="18" customHeight="1" x14ac:dyDescent="0.25">
      <c r="A6" s="277" t="s">
        <v>345</v>
      </c>
      <c r="B6" s="210" t="s">
        <v>346</v>
      </c>
      <c r="C6" s="280">
        <v>1234567</v>
      </c>
      <c r="D6" s="281"/>
      <c r="E6" s="281"/>
      <c r="F6" s="282"/>
      <c r="G6" s="283" t="s">
        <v>241</v>
      </c>
      <c r="H6" s="283"/>
      <c r="I6" s="284" t="s">
        <v>316</v>
      </c>
      <c r="J6" s="284"/>
      <c r="K6" s="284"/>
      <c r="L6" s="284"/>
      <c r="M6" s="89"/>
      <c r="O6" s="88"/>
      <c r="P6" s="88"/>
      <c r="Q6" s="88"/>
    </row>
    <row r="7" spans="1:17" s="63" customFormat="1" ht="18" customHeight="1" x14ac:dyDescent="0.25">
      <c r="A7" s="278"/>
      <c r="B7" s="209" t="s">
        <v>238</v>
      </c>
      <c r="C7" s="285">
        <v>34455</v>
      </c>
      <c r="D7" s="286"/>
      <c r="E7" s="286"/>
      <c r="F7" s="287"/>
      <c r="G7" s="283" t="s">
        <v>244</v>
      </c>
      <c r="H7" s="283"/>
      <c r="I7" s="90">
        <f>DATEDIF(C7,J7,"y")</f>
        <v>21</v>
      </c>
      <c r="J7" s="256">
        <v>42461</v>
      </c>
      <c r="K7" s="256"/>
      <c r="L7" s="257"/>
      <c r="O7" s="91"/>
    </row>
    <row r="8" spans="1:17" s="63" customFormat="1" ht="36.75" customHeight="1" x14ac:dyDescent="0.25">
      <c r="A8" s="278"/>
      <c r="B8" s="209" t="s">
        <v>239</v>
      </c>
      <c r="C8" s="288" t="s">
        <v>545</v>
      </c>
      <c r="D8" s="289"/>
      <c r="E8" s="289"/>
      <c r="F8" s="290"/>
      <c r="G8" s="291" t="s">
        <v>242</v>
      </c>
      <c r="H8" s="292"/>
      <c r="I8" s="288" t="s">
        <v>210</v>
      </c>
      <c r="J8" s="289"/>
      <c r="K8" s="289"/>
      <c r="L8" s="290"/>
    </row>
    <row r="9" spans="1:17" s="63" customFormat="1" ht="25.5" customHeight="1" x14ac:dyDescent="0.25">
      <c r="A9" s="279"/>
      <c r="B9" s="197" t="s">
        <v>243</v>
      </c>
      <c r="C9" s="312" t="s">
        <v>210</v>
      </c>
      <c r="D9" s="309"/>
      <c r="E9" s="309"/>
      <c r="F9" s="309"/>
      <c r="G9" s="313"/>
      <c r="H9" s="313"/>
      <c r="I9" s="309"/>
      <c r="J9" s="309"/>
      <c r="K9" s="309"/>
      <c r="L9" s="310"/>
    </row>
    <row r="10" spans="1:17" s="63" customFormat="1" ht="18" customHeight="1" x14ac:dyDescent="0.25">
      <c r="A10" s="293" t="s">
        <v>347</v>
      </c>
      <c r="B10" s="209" t="s">
        <v>348</v>
      </c>
      <c r="C10" s="306" t="s">
        <v>546</v>
      </c>
      <c r="D10" s="307"/>
      <c r="E10" s="307"/>
      <c r="F10" s="308"/>
      <c r="G10" s="249" t="s">
        <v>246</v>
      </c>
      <c r="H10" s="250"/>
      <c r="I10" s="260" t="s">
        <v>547</v>
      </c>
      <c r="J10" s="261"/>
      <c r="K10" s="261"/>
      <c r="L10" s="261"/>
    </row>
    <row r="11" spans="1:17" s="63" customFormat="1" ht="18" customHeight="1" x14ac:dyDescent="0.25">
      <c r="A11" s="293"/>
      <c r="B11" s="209" t="s">
        <v>245</v>
      </c>
      <c r="C11" s="181" t="s">
        <v>415</v>
      </c>
      <c r="D11" s="508" t="s">
        <v>417</v>
      </c>
      <c r="E11" s="509"/>
      <c r="F11" s="509"/>
      <c r="G11" s="510"/>
      <c r="H11" s="510"/>
      <c r="I11" s="509"/>
      <c r="J11" s="509"/>
      <c r="K11" s="509"/>
      <c r="L11" s="509"/>
    </row>
    <row r="12" spans="1:17" s="63" customFormat="1" ht="18" customHeight="1" x14ac:dyDescent="0.25">
      <c r="A12" s="296" t="s">
        <v>349</v>
      </c>
      <c r="B12" s="92" t="s">
        <v>248</v>
      </c>
      <c r="C12" s="306" t="s">
        <v>548</v>
      </c>
      <c r="D12" s="307"/>
      <c r="E12" s="307"/>
      <c r="F12" s="308"/>
      <c r="G12" s="283" t="s">
        <v>249</v>
      </c>
      <c r="H12" s="283"/>
      <c r="I12" s="307" t="s">
        <v>549</v>
      </c>
      <c r="J12" s="307"/>
      <c r="K12" s="307"/>
      <c r="L12" s="308"/>
      <c r="O12" s="93"/>
    </row>
    <row r="13" spans="1:17" s="63" customFormat="1" ht="18" customHeight="1" x14ac:dyDescent="0.25">
      <c r="A13" s="296"/>
      <c r="B13" s="92" t="s">
        <v>350</v>
      </c>
      <c r="C13" s="288" t="s">
        <v>551</v>
      </c>
      <c r="D13" s="289"/>
      <c r="E13" s="289"/>
      <c r="F13" s="289"/>
      <c r="G13" s="311"/>
      <c r="H13" s="311"/>
      <c r="I13" s="289"/>
      <c r="J13" s="289"/>
      <c r="K13" s="289"/>
      <c r="L13" s="290"/>
      <c r="O13" s="93"/>
    </row>
    <row r="14" spans="1:17" s="63" customFormat="1" ht="18" customHeight="1" x14ac:dyDescent="0.25">
      <c r="A14" s="293"/>
      <c r="B14" s="92" t="s">
        <v>245</v>
      </c>
      <c r="C14" s="182" t="s">
        <v>416</v>
      </c>
      <c r="D14" s="505" t="s">
        <v>550</v>
      </c>
      <c r="E14" s="506"/>
      <c r="F14" s="506"/>
      <c r="G14" s="506"/>
      <c r="H14" s="506"/>
      <c r="I14" s="506"/>
      <c r="J14" s="506"/>
      <c r="K14" s="506"/>
      <c r="L14" s="507"/>
      <c r="M14" s="93"/>
      <c r="O14" s="93"/>
    </row>
    <row r="15" spans="1:17" s="63" customFormat="1" ht="15.75" customHeight="1" x14ac:dyDescent="0.25">
      <c r="A15" s="294" t="s">
        <v>351</v>
      </c>
      <c r="B15" s="94" t="s">
        <v>252</v>
      </c>
      <c r="C15" s="303" t="s">
        <v>552</v>
      </c>
      <c r="D15" s="304"/>
      <c r="E15" s="304"/>
      <c r="F15" s="305"/>
      <c r="G15" s="314" t="s">
        <v>253</v>
      </c>
      <c r="H15" s="315"/>
      <c r="I15" s="303" t="s">
        <v>553</v>
      </c>
      <c r="J15" s="304"/>
      <c r="K15" s="304"/>
      <c r="L15" s="305"/>
      <c r="M15" s="63" t="s">
        <v>330</v>
      </c>
    </row>
    <row r="16" spans="1:17" s="63" customFormat="1" ht="23.25" customHeight="1" x14ac:dyDescent="0.25">
      <c r="A16" s="295"/>
      <c r="B16" s="92" t="s">
        <v>251</v>
      </c>
      <c r="C16" s="185">
        <v>2013</v>
      </c>
      <c r="D16" s="95" t="s">
        <v>292</v>
      </c>
      <c r="E16" s="186">
        <v>10</v>
      </c>
      <c r="F16" s="95" t="s">
        <v>293</v>
      </c>
      <c r="G16" s="316" t="s">
        <v>254</v>
      </c>
      <c r="H16" s="317"/>
      <c r="I16" s="185" t="s">
        <v>197</v>
      </c>
      <c r="J16" s="95" t="s">
        <v>292</v>
      </c>
      <c r="K16" s="95"/>
      <c r="L16" s="96"/>
    </row>
    <row r="17" spans="1:16" s="63" customFormat="1" ht="15.75" customHeight="1" x14ac:dyDescent="0.25">
      <c r="A17" s="296" t="s">
        <v>579</v>
      </c>
      <c r="B17" s="92" t="s">
        <v>252</v>
      </c>
      <c r="C17" s="303" t="s">
        <v>426</v>
      </c>
      <c r="D17" s="304"/>
      <c r="E17" s="304"/>
      <c r="F17" s="305"/>
      <c r="G17" s="314" t="s">
        <v>253</v>
      </c>
      <c r="H17" s="315"/>
      <c r="I17" s="303" t="s">
        <v>553</v>
      </c>
      <c r="J17" s="304"/>
      <c r="K17" s="304"/>
      <c r="L17" s="305"/>
      <c r="M17" s="63" t="s">
        <v>330</v>
      </c>
    </row>
    <row r="18" spans="1:16" s="63" customFormat="1" ht="15.75" customHeight="1" x14ac:dyDescent="0.25">
      <c r="A18" s="293"/>
      <c r="B18" s="92" t="s">
        <v>250</v>
      </c>
      <c r="C18" s="187">
        <v>2013</v>
      </c>
      <c r="D18" s="97" t="s">
        <v>292</v>
      </c>
      <c r="E18" s="188">
        <v>10</v>
      </c>
      <c r="F18" s="97" t="s">
        <v>293</v>
      </c>
      <c r="G18" s="316" t="s">
        <v>254</v>
      </c>
      <c r="H18" s="317"/>
      <c r="I18" s="189" t="s">
        <v>197</v>
      </c>
      <c r="J18" s="118" t="s">
        <v>292</v>
      </c>
      <c r="K18" s="118"/>
      <c r="L18" s="119"/>
    </row>
    <row r="19" spans="1:16" s="63" customFormat="1" ht="18.75" customHeight="1" x14ac:dyDescent="0.25">
      <c r="A19" s="293"/>
      <c r="B19" s="92" t="s">
        <v>255</v>
      </c>
      <c r="C19" s="318" t="s">
        <v>554</v>
      </c>
      <c r="D19" s="319"/>
      <c r="E19" s="319"/>
      <c r="F19" s="319"/>
      <c r="G19" s="311"/>
      <c r="H19" s="320"/>
      <c r="I19" s="320"/>
      <c r="J19" s="320"/>
      <c r="K19" s="320"/>
      <c r="L19" s="321"/>
      <c r="M19" s="93"/>
      <c r="N19" s="93"/>
    </row>
    <row r="20" spans="1:16" s="63" customFormat="1" ht="24" customHeight="1" x14ac:dyDescent="0.25">
      <c r="A20" s="293"/>
      <c r="B20" s="94" t="s">
        <v>317</v>
      </c>
      <c r="C20" s="504" t="s">
        <v>555</v>
      </c>
      <c r="D20" s="302"/>
      <c r="E20" s="302"/>
      <c r="F20" s="302"/>
      <c r="G20" s="161" t="s">
        <v>256</v>
      </c>
      <c r="H20" s="190">
        <v>12345</v>
      </c>
      <c r="I20" s="325" t="s">
        <v>335</v>
      </c>
      <c r="J20" s="325"/>
      <c r="K20" s="325"/>
      <c r="L20" s="326"/>
      <c r="M20" s="93"/>
    </row>
    <row r="21" spans="1:16" ht="29.25" customHeight="1" x14ac:dyDescent="0.25">
      <c r="A21" s="296" t="s">
        <v>352</v>
      </c>
      <c r="B21" s="219" t="s">
        <v>297</v>
      </c>
      <c r="C21" s="322" t="s">
        <v>576</v>
      </c>
      <c r="D21" s="323"/>
      <c r="E21" s="323"/>
      <c r="F21" s="323"/>
      <c r="G21" s="323"/>
      <c r="H21" s="323"/>
      <c r="I21" s="323"/>
      <c r="J21" s="323"/>
      <c r="K21" s="323"/>
      <c r="L21" s="324"/>
      <c r="M21" s="258" t="str">
        <f>IF(C24=リスト!S6,"←コースを選択して下さい","")</f>
        <v/>
      </c>
      <c r="N21" s="259"/>
      <c r="O21" s="259"/>
      <c r="P21" s="259"/>
    </row>
    <row r="22" spans="1:16" ht="18" customHeight="1" x14ac:dyDescent="0.25">
      <c r="A22" s="296"/>
      <c r="B22" s="327" t="s">
        <v>257</v>
      </c>
      <c r="C22" s="232"/>
      <c r="D22" s="233" t="s">
        <v>294</v>
      </c>
      <c r="E22" s="234"/>
      <c r="F22" s="233" t="s">
        <v>293</v>
      </c>
      <c r="G22" s="234"/>
      <c r="H22" s="235" t="s">
        <v>295</v>
      </c>
      <c r="I22" s="236"/>
      <c r="J22" s="237"/>
      <c r="K22" s="237"/>
      <c r="L22" s="238"/>
      <c r="O22" s="62"/>
    </row>
    <row r="23" spans="1:16" ht="18" customHeight="1" x14ac:dyDescent="0.25">
      <c r="A23" s="296"/>
      <c r="B23" s="328"/>
      <c r="C23" s="232"/>
      <c r="D23" s="233" t="s">
        <v>294</v>
      </c>
      <c r="E23" s="234"/>
      <c r="F23" s="233" t="s">
        <v>293</v>
      </c>
      <c r="G23" s="234"/>
      <c r="H23" s="235" t="s">
        <v>296</v>
      </c>
      <c r="I23" s="239" t="s">
        <v>336</v>
      </c>
      <c r="J23" s="240" t="e">
        <f>_xlfn.DAYS(DATE(C23,E23,G23),DATE(C22,E22,G22))+1</f>
        <v>#NUM!</v>
      </c>
      <c r="K23" s="241" t="s">
        <v>337</v>
      </c>
      <c r="L23" s="242"/>
    </row>
    <row r="24" spans="1:16" ht="29.25" customHeight="1" x14ac:dyDescent="0.25">
      <c r="A24" s="296"/>
      <c r="B24" s="243" t="s">
        <v>298</v>
      </c>
      <c r="C24" s="501"/>
      <c r="D24" s="502"/>
      <c r="E24" s="502"/>
      <c r="F24" s="502"/>
      <c r="G24" s="502"/>
      <c r="H24" s="502"/>
      <c r="I24" s="502"/>
      <c r="J24" s="502"/>
      <c r="K24" s="502"/>
      <c r="L24" s="503"/>
    </row>
    <row r="25" spans="1:16" ht="18" customHeight="1" x14ac:dyDescent="0.25">
      <c r="A25" s="296"/>
      <c r="B25" s="327" t="s">
        <v>257</v>
      </c>
      <c r="C25" s="244"/>
      <c r="D25" s="233" t="s">
        <v>294</v>
      </c>
      <c r="E25" s="245"/>
      <c r="F25" s="233" t="s">
        <v>293</v>
      </c>
      <c r="G25" s="245"/>
      <c r="H25" s="235" t="s">
        <v>295</v>
      </c>
      <c r="I25" s="236"/>
      <c r="J25" s="237"/>
      <c r="K25" s="237"/>
      <c r="L25" s="238"/>
    </row>
    <row r="26" spans="1:16" ht="18" customHeight="1" x14ac:dyDescent="0.25">
      <c r="A26" s="296"/>
      <c r="B26" s="328"/>
      <c r="C26" s="244"/>
      <c r="D26" s="233" t="s">
        <v>294</v>
      </c>
      <c r="E26" s="245"/>
      <c r="F26" s="233" t="s">
        <v>293</v>
      </c>
      <c r="G26" s="245"/>
      <c r="H26" s="235" t="s">
        <v>296</v>
      </c>
      <c r="I26" s="239" t="s">
        <v>336</v>
      </c>
      <c r="J26" s="241" t="e">
        <f>_xlfn.DAYS(DATE(C26,E26,G26),DATE(C25,E25,G25))+1</f>
        <v>#NUM!</v>
      </c>
      <c r="K26" s="241" t="s">
        <v>337</v>
      </c>
      <c r="L26" s="242"/>
    </row>
    <row r="27" spans="1:16" ht="29.25" customHeight="1" x14ac:dyDescent="0.25">
      <c r="A27" s="296"/>
      <c r="B27" s="243" t="s">
        <v>299</v>
      </c>
      <c r="C27" s="501"/>
      <c r="D27" s="502"/>
      <c r="E27" s="502"/>
      <c r="F27" s="502"/>
      <c r="G27" s="502"/>
      <c r="H27" s="502"/>
      <c r="I27" s="502"/>
      <c r="J27" s="502"/>
      <c r="K27" s="502"/>
      <c r="L27" s="503"/>
    </row>
    <row r="28" spans="1:16" ht="18" customHeight="1" x14ac:dyDescent="0.25">
      <c r="A28" s="296"/>
      <c r="B28" s="327" t="s">
        <v>257</v>
      </c>
      <c r="C28" s="244"/>
      <c r="D28" s="233" t="s">
        <v>294</v>
      </c>
      <c r="E28" s="245"/>
      <c r="F28" s="233" t="s">
        <v>293</v>
      </c>
      <c r="G28" s="245"/>
      <c r="H28" s="235" t="s">
        <v>295</v>
      </c>
      <c r="I28" s="236"/>
      <c r="J28" s="237"/>
      <c r="K28" s="237"/>
      <c r="L28" s="238"/>
    </row>
    <row r="29" spans="1:16" ht="18" customHeight="1" x14ac:dyDescent="0.25">
      <c r="A29" s="296"/>
      <c r="B29" s="328"/>
      <c r="C29" s="244"/>
      <c r="D29" s="233" t="s">
        <v>294</v>
      </c>
      <c r="E29" s="245"/>
      <c r="F29" s="233" t="s">
        <v>293</v>
      </c>
      <c r="G29" s="245"/>
      <c r="H29" s="235" t="s">
        <v>296</v>
      </c>
      <c r="I29" s="239" t="s">
        <v>336</v>
      </c>
      <c r="J29" s="241" t="e">
        <f>_xlfn.DAYS(DATE(C29,E29,G29),DATE(C28,E28,G28))+1</f>
        <v>#NUM!</v>
      </c>
      <c r="K29" s="241" t="s">
        <v>337</v>
      </c>
      <c r="L29" s="242"/>
    </row>
    <row r="30" spans="1:16" ht="9.75" customHeight="1" x14ac:dyDescent="0.25">
      <c r="A30" s="99"/>
      <c r="B30" s="211"/>
    </row>
    <row r="31" spans="1:16" ht="14.25" customHeight="1" x14ac:dyDescent="0.25">
      <c r="A31" s="361" t="s">
        <v>338</v>
      </c>
      <c r="B31" s="361"/>
    </row>
    <row r="32" spans="1:16" ht="9.75" customHeight="1" x14ac:dyDescent="0.25"/>
    <row r="33" spans="1:14" x14ac:dyDescent="0.25">
      <c r="A33" s="99"/>
      <c r="B33" s="211"/>
    </row>
    <row r="34" spans="1:14" ht="38.25" x14ac:dyDescent="0.25">
      <c r="A34" s="100" t="s">
        <v>353</v>
      </c>
      <c r="B34" s="200" t="str">
        <f>$C$15&amp;" "&amp;$I$15</f>
        <v>Graduate School of Arts and Sciences PEAK (Japan in East Asia)</v>
      </c>
      <c r="C34" s="101" t="s">
        <v>258</v>
      </c>
      <c r="D34" s="347" t="str">
        <f>$H$16&amp;$I$16</f>
        <v>B3</v>
      </c>
      <c r="E34" s="347"/>
      <c r="F34" s="347"/>
      <c r="G34" s="347"/>
      <c r="H34" s="101" t="s">
        <v>259</v>
      </c>
      <c r="I34" s="420" t="str">
        <f>$C$5</f>
        <v>TODAI Taro</v>
      </c>
      <c r="J34" s="420"/>
      <c r="K34" s="420"/>
      <c r="L34" s="420"/>
    </row>
    <row r="35" spans="1:14" ht="16.5" customHeight="1" x14ac:dyDescent="0.25">
      <c r="A35" s="99"/>
      <c r="B35" s="211"/>
    </row>
    <row r="36" spans="1:14" ht="23.25" customHeight="1" x14ac:dyDescent="0.25">
      <c r="A36" s="294" t="s">
        <v>354</v>
      </c>
      <c r="B36" s="378" t="s">
        <v>260</v>
      </c>
      <c r="C36" s="379"/>
      <c r="D36" s="426" t="str">
        <f>'2　Calculation Table'!M27</f>
        <v>No Transcript</v>
      </c>
      <c r="E36" s="427"/>
      <c r="F36" s="428"/>
      <c r="G36" s="350" t="s">
        <v>339</v>
      </c>
      <c r="H36" s="351"/>
      <c r="I36" s="351"/>
      <c r="J36" s="351"/>
      <c r="K36" s="351"/>
      <c r="L36" s="352"/>
    </row>
    <row r="37" spans="1:14" ht="25.5" customHeight="1" x14ac:dyDescent="0.25">
      <c r="A37" s="446"/>
      <c r="B37" s="380" t="s">
        <v>261</v>
      </c>
      <c r="C37" s="381"/>
      <c r="D37" s="429" t="e">
        <f>'2　Calculation Table'!#REF!</f>
        <v>#REF!</v>
      </c>
      <c r="E37" s="430"/>
      <c r="F37" s="431"/>
      <c r="G37" s="382"/>
      <c r="H37" s="383"/>
      <c r="I37" s="383"/>
      <c r="J37" s="383"/>
      <c r="K37" s="383"/>
      <c r="L37" s="384"/>
    </row>
    <row r="38" spans="1:14" s="63" customFormat="1" ht="18" customHeight="1" x14ac:dyDescent="0.25">
      <c r="A38" s="277" t="s">
        <v>355</v>
      </c>
      <c r="B38" s="385" t="s">
        <v>264</v>
      </c>
      <c r="C38" s="386"/>
      <c r="D38" s="389" t="s">
        <v>262</v>
      </c>
      <c r="E38" s="390"/>
      <c r="F38" s="390"/>
      <c r="G38" s="390" t="s">
        <v>263</v>
      </c>
      <c r="H38" s="390"/>
      <c r="I38" s="390"/>
      <c r="J38" s="390" t="s">
        <v>333</v>
      </c>
      <c r="K38" s="390"/>
      <c r="L38" s="391"/>
    </row>
    <row r="39" spans="1:14" s="63" customFormat="1" ht="18" customHeight="1" x14ac:dyDescent="0.25">
      <c r="A39" s="418"/>
      <c r="B39" s="387"/>
      <c r="C39" s="388"/>
      <c r="D39" s="392"/>
      <c r="E39" s="393"/>
      <c r="F39" s="393"/>
      <c r="G39" s="394"/>
      <c r="H39" s="393"/>
      <c r="I39" s="395"/>
      <c r="J39" s="393"/>
      <c r="K39" s="393"/>
      <c r="L39" s="393"/>
    </row>
    <row r="40" spans="1:14" s="63" customFormat="1" ht="18" customHeight="1" x14ac:dyDescent="0.25">
      <c r="A40" s="418"/>
      <c r="B40" s="401" t="s">
        <v>420</v>
      </c>
      <c r="C40" s="402"/>
      <c r="D40" s="442"/>
      <c r="E40" s="443"/>
      <c r="F40" s="102" t="s">
        <v>213</v>
      </c>
      <c r="G40" s="103" t="s">
        <v>214</v>
      </c>
      <c r="H40" s="102" t="s">
        <v>215</v>
      </c>
      <c r="I40" s="102" t="s">
        <v>216</v>
      </c>
      <c r="J40" s="212" t="s">
        <v>217</v>
      </c>
      <c r="K40" s="251" t="s">
        <v>332</v>
      </c>
      <c r="L40" s="252"/>
    </row>
    <row r="41" spans="1:14" s="63" customFormat="1" ht="18" customHeight="1" x14ac:dyDescent="0.25">
      <c r="A41" s="418"/>
      <c r="B41" s="403"/>
      <c r="C41" s="404"/>
      <c r="D41" s="104" t="s">
        <v>218</v>
      </c>
      <c r="E41" s="105"/>
      <c r="F41" s="193">
        <v>20</v>
      </c>
      <c r="G41" s="194">
        <v>20</v>
      </c>
      <c r="H41" s="193">
        <v>20</v>
      </c>
      <c r="I41" s="193">
        <v>23</v>
      </c>
      <c r="J41" s="106">
        <f>SUM(F41:I41)</f>
        <v>83</v>
      </c>
      <c r="K41" s="444">
        <v>42099</v>
      </c>
      <c r="L41" s="445"/>
    </row>
    <row r="42" spans="1:14" s="63" customFormat="1" ht="18" customHeight="1" x14ac:dyDescent="0.25">
      <c r="A42" s="418"/>
      <c r="B42" s="405"/>
      <c r="C42" s="406"/>
      <c r="D42" s="107" t="s">
        <v>219</v>
      </c>
      <c r="E42" s="108"/>
      <c r="F42" s="195"/>
      <c r="G42" s="195"/>
      <c r="H42" s="195"/>
      <c r="I42" s="195"/>
      <c r="J42" s="196"/>
      <c r="K42" s="444"/>
      <c r="L42" s="445"/>
    </row>
    <row r="43" spans="1:14" s="63" customFormat="1" ht="36.75" customHeight="1" x14ac:dyDescent="0.25">
      <c r="A43" s="418"/>
      <c r="B43" s="407" t="s">
        <v>436</v>
      </c>
      <c r="C43" s="408"/>
      <c r="D43" s="495"/>
      <c r="E43" s="496"/>
      <c r="F43" s="496"/>
      <c r="G43" s="496"/>
      <c r="H43" s="496"/>
      <c r="I43" s="496"/>
      <c r="J43" s="496"/>
      <c r="K43" s="496"/>
      <c r="L43" s="497"/>
      <c r="M43" s="183"/>
    </row>
    <row r="44" spans="1:14" s="63" customFormat="1" ht="40.5" customHeight="1" x14ac:dyDescent="0.25">
      <c r="A44" s="418"/>
      <c r="B44" s="396" t="s">
        <v>422</v>
      </c>
      <c r="C44" s="397"/>
      <c r="D44" s="498"/>
      <c r="E44" s="499"/>
      <c r="F44" s="499"/>
      <c r="G44" s="499"/>
      <c r="H44" s="499"/>
      <c r="I44" s="499"/>
      <c r="J44" s="499"/>
      <c r="K44" s="499"/>
      <c r="L44" s="500"/>
      <c r="M44" s="184" t="s">
        <v>421</v>
      </c>
    </row>
    <row r="45" spans="1:14" s="63" customFormat="1" ht="40.5" customHeight="1" x14ac:dyDescent="0.25">
      <c r="A45" s="418"/>
      <c r="B45" s="432" t="s">
        <v>334</v>
      </c>
      <c r="C45" s="433"/>
      <c r="D45" s="318"/>
      <c r="E45" s="319"/>
      <c r="F45" s="319"/>
      <c r="G45" s="319"/>
      <c r="H45" s="319"/>
      <c r="I45" s="319"/>
      <c r="J45" s="319"/>
      <c r="K45" s="319"/>
      <c r="L45" s="491"/>
      <c r="M45" s="93"/>
      <c r="N45" s="93"/>
    </row>
    <row r="46" spans="1:14" s="63" customFormat="1" ht="40.5" customHeight="1" x14ac:dyDescent="0.25">
      <c r="A46" s="419"/>
      <c r="B46" s="437" t="s">
        <v>423</v>
      </c>
      <c r="C46" s="438"/>
      <c r="D46" s="492"/>
      <c r="E46" s="493"/>
      <c r="F46" s="493"/>
      <c r="G46" s="493"/>
      <c r="H46" s="493"/>
      <c r="I46" s="493"/>
      <c r="J46" s="493"/>
      <c r="K46" s="493"/>
      <c r="L46" s="494"/>
    </row>
    <row r="47" spans="1:14" ht="23.25" customHeight="1" x14ac:dyDescent="0.25">
      <c r="A47" s="412" t="s">
        <v>364</v>
      </c>
      <c r="B47" s="413" t="s">
        <v>424</v>
      </c>
      <c r="C47" s="413"/>
      <c r="D47" s="413"/>
      <c r="E47" s="413"/>
      <c r="F47" s="413"/>
      <c r="G47" s="413"/>
      <c r="H47" s="413"/>
      <c r="I47" s="413"/>
      <c r="J47" s="413"/>
      <c r="K47" s="413"/>
      <c r="L47" s="414"/>
    </row>
    <row r="48" spans="1:14" ht="62.25" customHeight="1" x14ac:dyDescent="0.25">
      <c r="A48" s="412"/>
      <c r="B48" s="415"/>
      <c r="C48" s="416"/>
      <c r="D48" s="416"/>
      <c r="E48" s="416"/>
      <c r="F48" s="416"/>
      <c r="G48" s="416"/>
      <c r="H48" s="416"/>
      <c r="I48" s="416"/>
      <c r="J48" s="416"/>
      <c r="K48" s="416"/>
      <c r="L48" s="417"/>
    </row>
    <row r="49" spans="1:16" ht="24.75" customHeight="1" x14ac:dyDescent="0.25">
      <c r="A49" s="412" t="s">
        <v>356</v>
      </c>
      <c r="B49" s="368" t="s">
        <v>357</v>
      </c>
      <c r="C49" s="421"/>
      <c r="D49" s="421"/>
      <c r="E49" s="421"/>
      <c r="F49" s="421"/>
      <c r="G49" s="421"/>
      <c r="H49" s="421"/>
      <c r="I49" s="421"/>
      <c r="J49" s="421"/>
      <c r="K49" s="421"/>
      <c r="L49" s="422"/>
    </row>
    <row r="50" spans="1:16" ht="39.75" customHeight="1" x14ac:dyDescent="0.25">
      <c r="A50" s="412"/>
      <c r="B50" s="423"/>
      <c r="C50" s="424"/>
      <c r="D50" s="424"/>
      <c r="E50" s="424"/>
      <c r="F50" s="424"/>
      <c r="G50" s="424"/>
      <c r="H50" s="424"/>
      <c r="I50" s="424"/>
      <c r="J50" s="424"/>
      <c r="K50" s="424"/>
      <c r="L50" s="425"/>
    </row>
    <row r="51" spans="1:16" ht="29.25" customHeight="1" x14ac:dyDescent="0.25">
      <c r="A51" s="296" t="s">
        <v>358</v>
      </c>
      <c r="B51" s="368" t="s">
        <v>425</v>
      </c>
      <c r="C51" s="369"/>
      <c r="D51" s="369"/>
      <c r="E51" s="369"/>
      <c r="F51" s="369"/>
      <c r="G51" s="369"/>
      <c r="H51" s="369"/>
      <c r="I51" s="369"/>
      <c r="J51" s="369"/>
      <c r="K51" s="369"/>
      <c r="L51" s="370"/>
    </row>
    <row r="52" spans="1:16" ht="24.75" customHeight="1" x14ac:dyDescent="0.25">
      <c r="A52" s="296"/>
      <c r="B52" s="191" t="s">
        <v>397</v>
      </c>
      <c r="C52" s="371"/>
      <c r="D52" s="371"/>
      <c r="E52" s="371"/>
      <c r="F52" s="371"/>
      <c r="G52" s="371"/>
      <c r="H52" s="371"/>
      <c r="I52" s="371"/>
      <c r="J52" s="371"/>
      <c r="K52" s="371"/>
      <c r="L52" s="372"/>
    </row>
    <row r="53" spans="1:16" ht="31.5" customHeight="1" x14ac:dyDescent="0.25">
      <c r="A53" s="296"/>
      <c r="B53" s="373" t="s">
        <v>340</v>
      </c>
      <c r="C53" s="374"/>
      <c r="D53" s="374"/>
      <c r="E53" s="374"/>
      <c r="F53" s="374"/>
      <c r="G53" s="374"/>
      <c r="H53" s="374"/>
      <c r="I53" s="374"/>
      <c r="J53" s="374"/>
      <c r="K53" s="374"/>
      <c r="L53" s="375"/>
    </row>
    <row r="54" spans="1:16" ht="32.25" customHeight="1" x14ac:dyDescent="0.25">
      <c r="A54" s="296"/>
      <c r="B54" s="192" t="s">
        <v>397</v>
      </c>
      <c r="C54" s="376"/>
      <c r="D54" s="376"/>
      <c r="E54" s="376"/>
      <c r="F54" s="376"/>
      <c r="G54" s="376"/>
      <c r="H54" s="376"/>
      <c r="I54" s="376"/>
      <c r="J54" s="376"/>
      <c r="K54" s="376"/>
      <c r="L54" s="377"/>
    </row>
    <row r="55" spans="1:16" ht="36.75" customHeight="1" x14ac:dyDescent="0.25">
      <c r="A55" s="353" t="s">
        <v>359</v>
      </c>
      <c r="B55" s="354"/>
      <c r="C55" s="354"/>
      <c r="D55" s="354"/>
      <c r="E55" s="354"/>
      <c r="F55" s="354"/>
      <c r="G55" s="354"/>
      <c r="H55" s="354"/>
      <c r="I55" s="354"/>
      <c r="J55" s="354"/>
      <c r="K55" s="354"/>
      <c r="L55" s="355"/>
      <c r="P55" s="63"/>
    </row>
    <row r="56" spans="1:16" ht="13.5" customHeight="1" x14ac:dyDescent="0.25">
      <c r="A56" s="353"/>
      <c r="B56" s="354"/>
      <c r="C56" s="354"/>
      <c r="D56" s="354"/>
      <c r="E56" s="354"/>
      <c r="F56" s="354"/>
      <c r="G56" s="354"/>
      <c r="H56" s="354"/>
      <c r="I56" s="354"/>
      <c r="J56" s="354"/>
      <c r="K56" s="354"/>
      <c r="L56" s="355"/>
    </row>
    <row r="57" spans="1:16" ht="49.5" customHeight="1" x14ac:dyDescent="0.25">
      <c r="A57" s="348" t="s">
        <v>427</v>
      </c>
      <c r="B57" s="349"/>
      <c r="C57" s="349"/>
      <c r="D57" s="246" t="s">
        <v>572</v>
      </c>
      <c r="E57" s="246"/>
      <c r="F57" s="246"/>
      <c r="G57" s="246"/>
      <c r="H57" s="246"/>
      <c r="I57" s="246"/>
      <c r="J57" s="246"/>
      <c r="K57" s="246"/>
      <c r="L57" s="247"/>
    </row>
    <row r="58" spans="1:16" ht="36.75" customHeight="1" x14ac:dyDescent="0.25">
      <c r="A58" s="353" t="s">
        <v>578</v>
      </c>
      <c r="B58" s="354"/>
      <c r="C58" s="354"/>
      <c r="D58" s="354"/>
      <c r="E58" s="354"/>
      <c r="F58" s="354"/>
      <c r="G58" s="354"/>
      <c r="H58" s="354"/>
      <c r="I58" s="354"/>
      <c r="J58" s="354"/>
      <c r="K58" s="354"/>
      <c r="L58" s="355"/>
    </row>
    <row r="59" spans="1:16" ht="17.25" customHeight="1" x14ac:dyDescent="0.25">
      <c r="A59" s="353"/>
      <c r="B59" s="354"/>
      <c r="C59" s="354"/>
      <c r="D59" s="354"/>
      <c r="E59" s="354"/>
      <c r="F59" s="354"/>
      <c r="G59" s="354"/>
      <c r="H59" s="354"/>
      <c r="I59" s="354"/>
      <c r="J59" s="354"/>
      <c r="K59" s="354"/>
      <c r="L59" s="355"/>
    </row>
    <row r="60" spans="1:16" ht="40.5" customHeight="1" x14ac:dyDescent="0.25">
      <c r="A60" s="348" t="s">
        <v>518</v>
      </c>
      <c r="B60" s="349"/>
      <c r="C60" s="349"/>
      <c r="D60" s="490" t="s">
        <v>573</v>
      </c>
      <c r="E60" s="246"/>
      <c r="F60" s="246"/>
      <c r="G60" s="246"/>
      <c r="H60" s="246"/>
      <c r="I60" s="246"/>
      <c r="J60" s="246"/>
      <c r="K60" s="246"/>
      <c r="L60" s="247"/>
    </row>
    <row r="61" spans="1:16" ht="36" customHeight="1" x14ac:dyDescent="0.25">
      <c r="A61" s="350" t="s">
        <v>360</v>
      </c>
      <c r="B61" s="351"/>
      <c r="C61" s="351"/>
      <c r="D61" s="351"/>
      <c r="E61" s="351"/>
      <c r="F61" s="351"/>
      <c r="G61" s="351"/>
      <c r="H61" s="351"/>
      <c r="I61" s="351"/>
      <c r="J61" s="351"/>
      <c r="K61" s="351"/>
      <c r="L61" s="352"/>
    </row>
    <row r="62" spans="1:16" ht="15" customHeight="1" x14ac:dyDescent="0.25">
      <c r="A62" s="353"/>
      <c r="B62" s="354"/>
      <c r="C62" s="354"/>
      <c r="D62" s="354"/>
      <c r="E62" s="354"/>
      <c r="F62" s="354"/>
      <c r="G62" s="354"/>
      <c r="H62" s="354"/>
      <c r="I62" s="354"/>
      <c r="J62" s="354"/>
      <c r="K62" s="354"/>
      <c r="L62" s="355"/>
    </row>
    <row r="63" spans="1:16" ht="38.25" customHeight="1" x14ac:dyDescent="0.25">
      <c r="A63" s="356" t="s">
        <v>519</v>
      </c>
      <c r="B63" s="357"/>
      <c r="C63" s="357"/>
      <c r="D63" s="487" t="s">
        <v>574</v>
      </c>
      <c r="E63" s="488"/>
      <c r="F63" s="488"/>
      <c r="G63" s="488"/>
      <c r="H63" s="488"/>
      <c r="I63" s="488"/>
      <c r="J63" s="488"/>
      <c r="K63" s="488"/>
      <c r="L63" s="489"/>
    </row>
    <row r="64" spans="1:16" x14ac:dyDescent="0.25">
      <c r="A64" s="99"/>
      <c r="B64" s="211"/>
    </row>
    <row r="65" spans="1:15" x14ac:dyDescent="0.25">
      <c r="A65" s="361" t="s">
        <v>338</v>
      </c>
      <c r="B65" s="361"/>
    </row>
    <row r="67" spans="1:15" x14ac:dyDescent="0.25">
      <c r="A67" s="99"/>
      <c r="B67" s="211"/>
    </row>
    <row r="68" spans="1:15" ht="38.25" x14ac:dyDescent="0.25">
      <c r="A68" s="100" t="s">
        <v>353</v>
      </c>
      <c r="B68" s="200" t="str">
        <f>$C$15&amp;" "&amp;$I$15</f>
        <v>Graduate School of Arts and Sciences PEAK (Japan in East Asia)</v>
      </c>
      <c r="C68" s="101" t="s">
        <v>258</v>
      </c>
      <c r="D68" s="347" t="str">
        <f>$H$16&amp;$I$16</f>
        <v>B3</v>
      </c>
      <c r="E68" s="347"/>
      <c r="F68" s="347"/>
      <c r="G68" s="347"/>
      <c r="H68" s="101" t="s">
        <v>259</v>
      </c>
      <c r="I68" s="347" t="str">
        <f>$C$5</f>
        <v>TODAI Taro</v>
      </c>
      <c r="J68" s="347"/>
      <c r="K68" s="347"/>
      <c r="L68" s="347"/>
    </row>
    <row r="69" spans="1:15" x14ac:dyDescent="0.25">
      <c r="A69" s="99"/>
      <c r="B69" s="211"/>
    </row>
    <row r="70" spans="1:15" s="64" customFormat="1" x14ac:dyDescent="0.25">
      <c r="A70" s="358" t="s">
        <v>265</v>
      </c>
      <c r="B70" s="109" t="s">
        <v>341</v>
      </c>
      <c r="C70" s="359" t="str">
        <f>C21</f>
        <v>AEARU Advanced Materials Science Workshop 2017</v>
      </c>
      <c r="D70" s="359"/>
      <c r="E70" s="359"/>
      <c r="F70" s="359"/>
      <c r="G70" s="359"/>
      <c r="H70" s="359"/>
      <c r="I70" s="359"/>
      <c r="J70" s="359"/>
      <c r="K70" s="359"/>
      <c r="L70" s="359"/>
      <c r="M70" s="60"/>
      <c r="N70" s="60"/>
      <c r="O70" s="60"/>
    </row>
    <row r="71" spans="1:15" s="64" customFormat="1" x14ac:dyDescent="0.25">
      <c r="A71" s="358"/>
      <c r="B71" s="110" t="s">
        <v>342</v>
      </c>
      <c r="C71" s="253">
        <f>C24</f>
        <v>0</v>
      </c>
      <c r="D71" s="254"/>
      <c r="E71" s="254"/>
      <c r="F71" s="254"/>
      <c r="G71" s="254"/>
      <c r="H71" s="254"/>
      <c r="I71" s="254"/>
      <c r="J71" s="254"/>
      <c r="K71" s="254"/>
      <c r="L71" s="255"/>
      <c r="M71" s="60"/>
      <c r="N71" s="60"/>
      <c r="O71" s="60"/>
    </row>
    <row r="72" spans="1:15" s="112" customFormat="1" x14ac:dyDescent="0.25">
      <c r="A72" s="358"/>
      <c r="B72" s="111" t="s">
        <v>343</v>
      </c>
      <c r="C72" s="360">
        <f>C27</f>
        <v>0</v>
      </c>
      <c r="D72" s="360"/>
      <c r="E72" s="360"/>
      <c r="F72" s="360"/>
      <c r="G72" s="360"/>
      <c r="H72" s="360"/>
      <c r="I72" s="360"/>
      <c r="J72" s="360"/>
      <c r="K72" s="360"/>
      <c r="L72" s="360"/>
    </row>
    <row r="73" spans="1:15" s="112" customFormat="1" x14ac:dyDescent="0.25">
      <c r="A73" s="99"/>
      <c r="B73" s="211"/>
      <c r="C73" s="64"/>
      <c r="D73" s="64"/>
      <c r="E73" s="64"/>
      <c r="F73" s="64"/>
      <c r="G73" s="64"/>
      <c r="H73" s="64"/>
      <c r="I73" s="64"/>
      <c r="J73" s="64"/>
      <c r="K73" s="64"/>
      <c r="L73" s="64"/>
    </row>
    <row r="74" spans="1:15" s="64" customFormat="1" ht="24.75" customHeight="1" x14ac:dyDescent="0.25">
      <c r="A74" s="341" t="s">
        <v>361</v>
      </c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3"/>
      <c r="M74" s="60"/>
      <c r="N74" s="60"/>
      <c r="O74" s="60"/>
    </row>
    <row r="75" spans="1:15" s="64" customFormat="1" ht="24" customHeight="1" x14ac:dyDescent="0.25">
      <c r="A75" s="362" t="s">
        <v>435</v>
      </c>
      <c r="B75" s="363"/>
      <c r="C75" s="363"/>
      <c r="D75" s="363"/>
      <c r="E75" s="363"/>
      <c r="F75" s="363"/>
      <c r="G75" s="363"/>
      <c r="H75" s="363"/>
      <c r="I75" s="363"/>
      <c r="J75" s="363"/>
      <c r="K75" s="363"/>
      <c r="L75" s="364"/>
      <c r="M75" s="60"/>
      <c r="N75" s="60"/>
      <c r="O75" s="60"/>
    </row>
    <row r="76" spans="1:15" s="64" customFormat="1" ht="24" customHeight="1" x14ac:dyDescent="0.25">
      <c r="A76" s="365" t="s">
        <v>362</v>
      </c>
      <c r="B76" s="366"/>
      <c r="C76" s="366"/>
      <c r="D76" s="366"/>
      <c r="E76" s="366"/>
      <c r="F76" s="366"/>
      <c r="G76" s="366"/>
      <c r="H76" s="366"/>
      <c r="I76" s="366"/>
      <c r="J76" s="366"/>
      <c r="K76" s="366"/>
      <c r="L76" s="367"/>
      <c r="M76" s="60"/>
      <c r="N76" s="60"/>
      <c r="O76" s="60"/>
    </row>
    <row r="77" spans="1:15" s="64" customFormat="1" ht="24.95" customHeight="1" x14ac:dyDescent="0.25">
      <c r="A77" s="329"/>
      <c r="B77" s="330"/>
      <c r="C77" s="330"/>
      <c r="D77" s="330"/>
      <c r="E77" s="330"/>
      <c r="F77" s="330"/>
      <c r="G77" s="330"/>
      <c r="H77" s="330"/>
      <c r="I77" s="330"/>
      <c r="J77" s="330"/>
      <c r="K77" s="330"/>
      <c r="L77" s="331"/>
      <c r="M77" s="60"/>
      <c r="N77" s="60"/>
      <c r="O77" s="60"/>
    </row>
    <row r="78" spans="1:15" s="64" customFormat="1" ht="24.95" customHeight="1" x14ac:dyDescent="0.25">
      <c r="A78" s="332"/>
      <c r="B78" s="333"/>
      <c r="C78" s="333"/>
      <c r="D78" s="333"/>
      <c r="E78" s="333"/>
      <c r="F78" s="333"/>
      <c r="G78" s="333"/>
      <c r="H78" s="333"/>
      <c r="I78" s="333"/>
      <c r="J78" s="333"/>
      <c r="K78" s="333"/>
      <c r="L78" s="334"/>
      <c r="M78" s="60"/>
      <c r="N78" s="60"/>
      <c r="O78" s="60"/>
    </row>
    <row r="79" spans="1:15" s="64" customFormat="1" ht="24.95" customHeight="1" x14ac:dyDescent="0.25">
      <c r="A79" s="332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4"/>
      <c r="M79" s="60"/>
      <c r="N79" s="60"/>
      <c r="O79" s="60"/>
    </row>
    <row r="80" spans="1:15" s="64" customFormat="1" ht="24.95" customHeight="1" x14ac:dyDescent="0.25">
      <c r="A80" s="332"/>
      <c r="B80" s="333"/>
      <c r="C80" s="333"/>
      <c r="D80" s="333"/>
      <c r="E80" s="333"/>
      <c r="F80" s="333"/>
      <c r="G80" s="333"/>
      <c r="H80" s="333"/>
      <c r="I80" s="333"/>
      <c r="J80" s="333"/>
      <c r="K80" s="333"/>
      <c r="L80" s="334"/>
      <c r="M80" s="60"/>
      <c r="N80" s="60"/>
      <c r="O80" s="60"/>
    </row>
    <row r="81" spans="1:15" s="64" customFormat="1" ht="24.95" customHeight="1" x14ac:dyDescent="0.25">
      <c r="A81" s="332"/>
      <c r="B81" s="333"/>
      <c r="C81" s="333"/>
      <c r="D81" s="333"/>
      <c r="E81" s="333"/>
      <c r="F81" s="333"/>
      <c r="G81" s="333"/>
      <c r="H81" s="333"/>
      <c r="I81" s="333"/>
      <c r="J81" s="333"/>
      <c r="K81" s="333"/>
      <c r="L81" s="334"/>
      <c r="M81" s="60"/>
      <c r="N81" s="62"/>
      <c r="O81" s="60"/>
    </row>
    <row r="82" spans="1:15" s="64" customFormat="1" ht="24.95" customHeight="1" x14ac:dyDescent="0.25">
      <c r="A82" s="335"/>
      <c r="B82" s="336"/>
      <c r="C82" s="336"/>
      <c r="D82" s="336"/>
      <c r="E82" s="336"/>
      <c r="F82" s="336"/>
      <c r="G82" s="336"/>
      <c r="H82" s="336"/>
      <c r="I82" s="336"/>
      <c r="J82" s="336"/>
      <c r="K82" s="336"/>
      <c r="L82" s="337"/>
      <c r="M82" s="60"/>
      <c r="N82" s="60"/>
      <c r="O82" s="60"/>
    </row>
    <row r="83" spans="1:15" s="64" customFormat="1" ht="24" customHeight="1" x14ac:dyDescent="0.25">
      <c r="A83" s="338" t="s">
        <v>363</v>
      </c>
      <c r="B83" s="339"/>
      <c r="C83" s="339"/>
      <c r="D83" s="339"/>
      <c r="E83" s="339"/>
      <c r="F83" s="339"/>
      <c r="G83" s="339"/>
      <c r="H83" s="339"/>
      <c r="I83" s="339"/>
      <c r="J83" s="339"/>
      <c r="K83" s="339"/>
      <c r="L83" s="340"/>
      <c r="M83" s="60"/>
      <c r="N83" s="60"/>
      <c r="O83" s="60"/>
    </row>
    <row r="84" spans="1:15" s="64" customFormat="1" ht="24.95" customHeight="1" x14ac:dyDescent="0.25">
      <c r="A84" s="329"/>
      <c r="B84" s="330"/>
      <c r="C84" s="330"/>
      <c r="D84" s="330"/>
      <c r="E84" s="330"/>
      <c r="F84" s="330"/>
      <c r="G84" s="330"/>
      <c r="H84" s="330"/>
      <c r="I84" s="330"/>
      <c r="J84" s="330"/>
      <c r="K84" s="330"/>
      <c r="L84" s="331"/>
      <c r="M84" s="60"/>
      <c r="N84" s="60"/>
      <c r="O84" s="60"/>
    </row>
    <row r="85" spans="1:15" s="64" customFormat="1" ht="24.95" customHeight="1" x14ac:dyDescent="0.25">
      <c r="A85" s="332"/>
      <c r="B85" s="333"/>
      <c r="C85" s="333"/>
      <c r="D85" s="333"/>
      <c r="E85" s="333"/>
      <c r="F85" s="333"/>
      <c r="G85" s="333"/>
      <c r="H85" s="333"/>
      <c r="I85" s="333"/>
      <c r="J85" s="333"/>
      <c r="K85" s="333"/>
      <c r="L85" s="334"/>
      <c r="M85" s="60"/>
      <c r="N85" s="60"/>
      <c r="O85" s="60"/>
    </row>
    <row r="86" spans="1:15" s="64" customFormat="1" ht="24.95" customHeight="1" x14ac:dyDescent="0.25">
      <c r="A86" s="332"/>
      <c r="B86" s="333"/>
      <c r="C86" s="333"/>
      <c r="D86" s="333"/>
      <c r="E86" s="333"/>
      <c r="F86" s="333"/>
      <c r="G86" s="333"/>
      <c r="H86" s="333"/>
      <c r="I86" s="333"/>
      <c r="J86" s="333"/>
      <c r="K86" s="333"/>
      <c r="L86" s="334"/>
      <c r="M86" s="60"/>
      <c r="N86" s="60"/>
      <c r="O86" s="60"/>
    </row>
    <row r="87" spans="1:15" s="64" customFormat="1" ht="24.95" customHeight="1" x14ac:dyDescent="0.25">
      <c r="A87" s="332"/>
      <c r="B87" s="333"/>
      <c r="C87" s="333"/>
      <c r="D87" s="333"/>
      <c r="E87" s="333"/>
      <c r="F87" s="333"/>
      <c r="G87" s="333"/>
      <c r="H87" s="333"/>
      <c r="I87" s="333"/>
      <c r="J87" s="333"/>
      <c r="K87" s="333"/>
      <c r="L87" s="334"/>
      <c r="M87" s="60"/>
      <c r="N87" s="60"/>
      <c r="O87" s="60"/>
    </row>
    <row r="88" spans="1:15" s="64" customFormat="1" ht="24.95" customHeight="1" x14ac:dyDescent="0.25">
      <c r="A88" s="332"/>
      <c r="B88" s="333"/>
      <c r="C88" s="333"/>
      <c r="D88" s="333"/>
      <c r="E88" s="333"/>
      <c r="F88" s="333"/>
      <c r="G88" s="333"/>
      <c r="H88" s="333"/>
      <c r="I88" s="333"/>
      <c r="J88" s="333"/>
      <c r="K88" s="333"/>
      <c r="L88" s="334"/>
      <c r="M88" s="60"/>
      <c r="N88" s="60"/>
      <c r="O88" s="60"/>
    </row>
    <row r="89" spans="1:15" s="64" customFormat="1" ht="24.95" customHeight="1" x14ac:dyDescent="0.25">
      <c r="A89" s="335"/>
      <c r="B89" s="336"/>
      <c r="C89" s="336"/>
      <c r="D89" s="336"/>
      <c r="E89" s="336"/>
      <c r="F89" s="336"/>
      <c r="G89" s="336"/>
      <c r="H89" s="336"/>
      <c r="I89" s="336"/>
      <c r="J89" s="336"/>
      <c r="K89" s="336"/>
      <c r="L89" s="337"/>
      <c r="M89" s="60"/>
      <c r="N89" s="60"/>
      <c r="O89" s="60"/>
    </row>
    <row r="90" spans="1:15" s="64" customFormat="1" ht="24" customHeight="1" x14ac:dyDescent="0.25">
      <c r="A90" s="341" t="s">
        <v>580</v>
      </c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3"/>
      <c r="M90" s="60"/>
      <c r="N90" s="60"/>
      <c r="O90" s="60"/>
    </row>
    <row r="91" spans="1:15" s="64" customFormat="1" ht="24" customHeight="1" x14ac:dyDescent="0.25">
      <c r="A91" s="344" t="s">
        <v>434</v>
      </c>
      <c r="B91" s="345"/>
      <c r="C91" s="345"/>
      <c r="D91" s="345"/>
      <c r="E91" s="345"/>
      <c r="F91" s="345"/>
      <c r="G91" s="345"/>
      <c r="H91" s="345"/>
      <c r="I91" s="345"/>
      <c r="J91" s="345"/>
      <c r="K91" s="345"/>
      <c r="L91" s="346"/>
      <c r="M91" s="60"/>
      <c r="N91" s="60"/>
      <c r="O91" s="60"/>
    </row>
    <row r="92" spans="1:15" s="64" customFormat="1" ht="54.95" customHeight="1" x14ac:dyDescent="0.25">
      <c r="A92" s="329"/>
      <c r="B92" s="330"/>
      <c r="C92" s="330"/>
      <c r="D92" s="330"/>
      <c r="E92" s="330"/>
      <c r="F92" s="330"/>
      <c r="G92" s="330"/>
      <c r="H92" s="330"/>
      <c r="I92" s="330"/>
      <c r="J92" s="330"/>
      <c r="K92" s="330"/>
      <c r="L92" s="331"/>
      <c r="M92" s="60"/>
      <c r="N92" s="60"/>
      <c r="O92" s="60"/>
    </row>
    <row r="93" spans="1:15" s="64" customFormat="1" ht="54.95" customHeight="1" x14ac:dyDescent="0.25">
      <c r="A93" s="332"/>
      <c r="B93" s="333"/>
      <c r="C93" s="333"/>
      <c r="D93" s="333"/>
      <c r="E93" s="333"/>
      <c r="F93" s="333"/>
      <c r="G93" s="333"/>
      <c r="H93" s="333"/>
      <c r="I93" s="333"/>
      <c r="J93" s="333"/>
      <c r="K93" s="333"/>
      <c r="L93" s="334"/>
      <c r="M93" s="60"/>
      <c r="N93" s="60"/>
      <c r="O93" s="60"/>
    </row>
    <row r="94" spans="1:15" s="64" customFormat="1" ht="54.95" customHeight="1" x14ac:dyDescent="0.25">
      <c r="A94" s="332"/>
      <c r="B94" s="333"/>
      <c r="C94" s="333"/>
      <c r="D94" s="333"/>
      <c r="E94" s="333"/>
      <c r="F94" s="333"/>
      <c r="G94" s="333"/>
      <c r="H94" s="333"/>
      <c r="I94" s="333"/>
      <c r="J94" s="333"/>
      <c r="K94" s="333"/>
      <c r="L94" s="334"/>
      <c r="M94" s="60"/>
      <c r="N94" s="60"/>
      <c r="O94" s="60"/>
    </row>
    <row r="95" spans="1:15" s="64" customFormat="1" ht="54.95" customHeight="1" x14ac:dyDescent="0.25">
      <c r="A95" s="332"/>
      <c r="B95" s="333"/>
      <c r="C95" s="333"/>
      <c r="D95" s="333"/>
      <c r="E95" s="333"/>
      <c r="F95" s="333"/>
      <c r="G95" s="333"/>
      <c r="H95" s="333"/>
      <c r="I95" s="333"/>
      <c r="J95" s="333"/>
      <c r="K95" s="333"/>
      <c r="L95" s="334"/>
      <c r="M95" s="60"/>
      <c r="N95" s="60"/>
      <c r="O95" s="60"/>
    </row>
    <row r="96" spans="1:15" s="64" customFormat="1" ht="54.95" customHeight="1" x14ac:dyDescent="0.25">
      <c r="A96" s="332"/>
      <c r="B96" s="333"/>
      <c r="C96" s="333"/>
      <c r="D96" s="333"/>
      <c r="E96" s="333"/>
      <c r="F96" s="333"/>
      <c r="G96" s="333"/>
      <c r="H96" s="333"/>
      <c r="I96" s="333"/>
      <c r="J96" s="333"/>
      <c r="K96" s="333"/>
      <c r="L96" s="334"/>
      <c r="M96" s="60"/>
      <c r="N96" s="60"/>
      <c r="O96" s="60"/>
    </row>
    <row r="97" spans="1:15" s="64" customFormat="1" ht="54.95" customHeight="1" x14ac:dyDescent="0.25">
      <c r="A97" s="335"/>
      <c r="B97" s="336"/>
      <c r="C97" s="336"/>
      <c r="D97" s="336"/>
      <c r="E97" s="336"/>
      <c r="F97" s="336"/>
      <c r="G97" s="336"/>
      <c r="H97" s="336"/>
      <c r="I97" s="336"/>
      <c r="J97" s="336"/>
      <c r="K97" s="336"/>
      <c r="L97" s="337"/>
      <c r="M97" s="60"/>
      <c r="N97" s="60"/>
      <c r="O97" s="60"/>
    </row>
  </sheetData>
  <sheetProtection password="CA62" sheet="1" selectLockedCells="1"/>
  <dataConsolidate/>
  <mergeCells count="115">
    <mergeCell ref="A1:L1"/>
    <mergeCell ref="H2:L2"/>
    <mergeCell ref="A3:A5"/>
    <mergeCell ref="C3:L3"/>
    <mergeCell ref="C4:L4"/>
    <mergeCell ref="C5:L5"/>
    <mergeCell ref="A12:A14"/>
    <mergeCell ref="C12:F12"/>
    <mergeCell ref="G12:H12"/>
    <mergeCell ref="I12:L12"/>
    <mergeCell ref="C13:L13"/>
    <mergeCell ref="D14:L14"/>
    <mergeCell ref="C9:L9"/>
    <mergeCell ref="A10:A11"/>
    <mergeCell ref="C10:F10"/>
    <mergeCell ref="G10:H10"/>
    <mergeCell ref="I10:L10"/>
    <mergeCell ref="D11:L11"/>
    <mergeCell ref="A6:A9"/>
    <mergeCell ref="C6:F6"/>
    <mergeCell ref="G6:H6"/>
    <mergeCell ref="I6:L6"/>
    <mergeCell ref="C7:F7"/>
    <mergeCell ref="G7:H7"/>
    <mergeCell ref="J7:L7"/>
    <mergeCell ref="C8:F8"/>
    <mergeCell ref="G8:H8"/>
    <mergeCell ref="I8:L8"/>
    <mergeCell ref="A15:A16"/>
    <mergeCell ref="C15:F15"/>
    <mergeCell ref="G15:H15"/>
    <mergeCell ref="I15:L15"/>
    <mergeCell ref="G16:H16"/>
    <mergeCell ref="A17:A20"/>
    <mergeCell ref="C17:F17"/>
    <mergeCell ref="G17:H17"/>
    <mergeCell ref="I17:L17"/>
    <mergeCell ref="G18:H18"/>
    <mergeCell ref="C19:L19"/>
    <mergeCell ref="C20:F20"/>
    <mergeCell ref="I20:L20"/>
    <mergeCell ref="A21:A29"/>
    <mergeCell ref="C21:L21"/>
    <mergeCell ref="M21:P21"/>
    <mergeCell ref="B22:B23"/>
    <mergeCell ref="C24:L24"/>
    <mergeCell ref="B25:B26"/>
    <mergeCell ref="C27:L27"/>
    <mergeCell ref="B28:B29"/>
    <mergeCell ref="A31:B31"/>
    <mergeCell ref="D34:G34"/>
    <mergeCell ref="I34:L34"/>
    <mergeCell ref="A36:A37"/>
    <mergeCell ref="B36:C36"/>
    <mergeCell ref="D36:F36"/>
    <mergeCell ref="G36:L37"/>
    <mergeCell ref="B37:C37"/>
    <mergeCell ref="D37:F37"/>
    <mergeCell ref="K40:L40"/>
    <mergeCell ref="K41:L41"/>
    <mergeCell ref="K42:L42"/>
    <mergeCell ref="B43:C43"/>
    <mergeCell ref="D43:L43"/>
    <mergeCell ref="B44:C44"/>
    <mergeCell ref="D44:L44"/>
    <mergeCell ref="A38:A46"/>
    <mergeCell ref="B38:C39"/>
    <mergeCell ref="D38:F38"/>
    <mergeCell ref="G38:I38"/>
    <mergeCell ref="J38:L38"/>
    <mergeCell ref="D39:F39"/>
    <mergeCell ref="G39:I39"/>
    <mergeCell ref="J39:L39"/>
    <mergeCell ref="B40:C42"/>
    <mergeCell ref="D40:E40"/>
    <mergeCell ref="A49:A50"/>
    <mergeCell ref="B49:L49"/>
    <mergeCell ref="B50:L50"/>
    <mergeCell ref="A51:A54"/>
    <mergeCell ref="B51:L51"/>
    <mergeCell ref="C52:L52"/>
    <mergeCell ref="B53:L53"/>
    <mergeCell ref="C54:L54"/>
    <mergeCell ref="B45:C45"/>
    <mergeCell ref="D45:L45"/>
    <mergeCell ref="B46:C46"/>
    <mergeCell ref="D46:L46"/>
    <mergeCell ref="A47:A48"/>
    <mergeCell ref="B47:L47"/>
    <mergeCell ref="B48:L48"/>
    <mergeCell ref="A61:L62"/>
    <mergeCell ref="A63:C63"/>
    <mergeCell ref="D63:L63"/>
    <mergeCell ref="A65:B65"/>
    <mergeCell ref="D68:G68"/>
    <mergeCell ref="I68:L68"/>
    <mergeCell ref="A55:L56"/>
    <mergeCell ref="A57:C57"/>
    <mergeCell ref="D57:L57"/>
    <mergeCell ref="A58:L59"/>
    <mergeCell ref="A60:C60"/>
    <mergeCell ref="D60:L60"/>
    <mergeCell ref="A92:L97"/>
    <mergeCell ref="A76:L76"/>
    <mergeCell ref="A77:L82"/>
    <mergeCell ref="A83:L83"/>
    <mergeCell ref="A84:L89"/>
    <mergeCell ref="A90:L90"/>
    <mergeCell ref="A91:L91"/>
    <mergeCell ref="A70:A72"/>
    <mergeCell ref="C70:L70"/>
    <mergeCell ref="C71:L71"/>
    <mergeCell ref="C72:L72"/>
    <mergeCell ref="A74:L74"/>
    <mergeCell ref="A75:L75"/>
  </mergeCells>
  <phoneticPr fontId="9"/>
  <conditionalFormatting sqref="B9:L9">
    <cfRule type="expression" dxfId="12" priority="6">
      <formula>$C$8="日本"</formula>
    </cfRule>
  </conditionalFormatting>
  <conditionalFormatting sqref="G8:L8">
    <cfRule type="expression" dxfId="11" priority="5">
      <formula>$C$8="日本"</formula>
    </cfRule>
  </conditionalFormatting>
  <conditionalFormatting sqref="D39 G39 J39">
    <cfRule type="expression" dxfId="10" priority="3">
      <formula>$C$58="英語"</formula>
    </cfRule>
  </conditionalFormatting>
  <conditionalFormatting sqref="D46">
    <cfRule type="expression" dxfId="9" priority="2">
      <formula>$C$58="英語"</formula>
    </cfRule>
  </conditionalFormatting>
  <conditionalFormatting sqref="B40 F40:K40 F41:L42">
    <cfRule type="expression" dxfId="8" priority="1">
      <formula>$C$58="その他"</formula>
    </cfRule>
  </conditionalFormatting>
  <conditionalFormatting sqref="B44 D44">
    <cfRule type="expression" dxfId="7" priority="4">
      <formula>#REF!="要"</formula>
    </cfRule>
  </conditionalFormatting>
  <dataValidations count="8">
    <dataValidation type="list" allowBlank="1" showInputMessage="1" showErrorMessage="1" sqref="C27:L27 C24:L24">
      <formula1>プログラムコード</formula1>
    </dataValidation>
    <dataValidation type="list" allowBlank="1" showInputMessage="1" showErrorMessage="1" sqref="I6:L6">
      <formula1>"Male,Female"</formula1>
    </dataValidation>
    <dataValidation type="list" allowBlank="1" showInputMessage="1" showErrorMessage="1" sqref="B52 B54">
      <formula1>"YES,NO"</formula1>
    </dataValidation>
    <dataValidation type="list" allowBlank="1" showInputMessage="1" showErrorMessage="1" sqref="I8:L8 C9:L9">
      <formula1>"Yes,No"</formula1>
    </dataValidation>
    <dataValidation type="list" allowBlank="1" showInputMessage="1" showErrorMessage="1" sqref="G28:G29 G25:G26 G22:G23">
      <formula1>日</formula1>
    </dataValidation>
    <dataValidation type="list" allowBlank="1" showInputMessage="1" showErrorMessage="1" sqref="E28:E29 E18 E16 E25:E26 E22:E23">
      <formula1>月</formula1>
    </dataValidation>
    <dataValidation type="list" allowBlank="1" showInputMessage="1" showErrorMessage="1" sqref="C28:C29 C25:C26 C22:C23">
      <formula1>年</formula1>
    </dataValidation>
    <dataValidation type="list" allowBlank="1" showInputMessage="1" showErrorMessage="1" sqref="C17:F17 C15:F15">
      <formula1>英語学部</formula1>
    </dataValidation>
  </dataValidations>
  <printOptions horizontalCentered="1"/>
  <pageMargins left="0.86614173228346458" right="0.78740157480314965" top="0.74803149606299213" bottom="0.74803149606299213" header="0.31496062992125984" footer="0.31496062992125984"/>
  <pageSetup paperSize="9" scale="85" fitToHeight="0" orientation="portrait" r:id="rId1"/>
  <rowBreaks count="2" manualBreakCount="2">
    <brk id="32" max="11" man="1"/>
    <brk id="65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リスト!$M$2:$M$13</xm:f>
          </x14:formula1>
          <xm:sqref>C16 C18</xm:sqref>
        </x14:dataValidation>
        <x14:dataValidation type="list" allowBlank="1" showInputMessage="1">
          <x14:formula1>
            <xm:f>リスト!$V$2:$V$9</xm:f>
          </x14:formula1>
          <xm:sqref>D39:L39</xm:sqref>
        </x14:dataValidation>
        <x14:dataValidation type="list" allowBlank="1" showInputMessage="1">
          <x14:formula1>
            <xm:f>リスト!$T$2:$T$3</xm:f>
          </x14:formula1>
          <xm:sqref>D44:L44</xm:sqref>
        </x14:dataValidation>
        <x14:dataValidation type="list" allowBlank="1" showInputMessage="1" showErrorMessage="1">
          <x14:formula1>
            <xm:f>リスト!$K$2:$K$4</xm:f>
          </x14:formula1>
          <xm:sqref>C19:L19</xm:sqref>
        </x14:dataValidation>
        <x14:dataValidation type="list" allowBlank="1" showInputMessage="1" showErrorMessage="1">
          <x14:formula1>
            <xm:f>リスト!$I$2:$I$15</xm:f>
          </x14:formula1>
          <xm:sqref>I18 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4"/>
  <sheetViews>
    <sheetView view="pageBreakPreview" zoomScale="90" zoomScaleNormal="90" zoomScaleSheetLayoutView="90" workbookViewId="0">
      <selection activeCell="I6" sqref="I6"/>
    </sheetView>
  </sheetViews>
  <sheetFormatPr defaultRowHeight="13.5" x14ac:dyDescent="0.15"/>
  <cols>
    <col min="1" max="1" width="9" style="1" customWidth="1"/>
    <col min="2" max="2" width="9.375" style="1" customWidth="1"/>
    <col min="3" max="3" width="9" style="1" customWidth="1"/>
    <col min="4" max="4" width="6.25" style="1" customWidth="1"/>
    <col min="5" max="5" width="8.5" style="1" customWidth="1"/>
    <col min="6" max="6" width="10" style="1" customWidth="1"/>
    <col min="7" max="7" width="7.25" style="1" customWidth="1"/>
    <col min="8" max="8" width="8.375" style="1" customWidth="1"/>
    <col min="9" max="9" width="9.75" style="1" customWidth="1"/>
    <col min="10" max="10" width="7.25" style="1" customWidth="1"/>
    <col min="11" max="11" width="10.875" style="1" customWidth="1"/>
    <col min="12" max="12" width="10.625" style="39" customWidth="1"/>
    <col min="13" max="14" width="10" style="39" customWidth="1"/>
    <col min="15" max="15" width="9.125" style="1" customWidth="1"/>
    <col min="16" max="16" width="8.75" style="1" customWidth="1"/>
    <col min="17" max="20" width="3.375" style="1" bestFit="1" customWidth="1"/>
    <col min="21" max="21" width="4.125" style="1" bestFit="1" customWidth="1"/>
    <col min="22" max="26" width="3.75" style="47" customWidth="1"/>
    <col min="27" max="27" width="8.75" style="1" customWidth="1"/>
    <col min="28" max="28" width="9.125" style="1" customWidth="1"/>
    <col min="29" max="31" width="8.625" style="1" customWidth="1"/>
    <col min="32" max="33" width="9.625" style="1" customWidth="1"/>
    <col min="34" max="34" width="10.25" style="1" bestFit="1" customWidth="1"/>
    <col min="35" max="35" width="9.375" style="1" bestFit="1" customWidth="1"/>
    <col min="36" max="36" width="6.25" style="1" customWidth="1"/>
    <col min="37" max="37" width="8.5" style="2" bestFit="1" customWidth="1"/>
    <col min="38" max="38" width="8.75" style="2" customWidth="1"/>
    <col min="39" max="39" width="6.375" style="2" customWidth="1"/>
    <col min="40" max="40" width="10.25" style="2" bestFit="1" customWidth="1"/>
    <col min="41" max="41" width="9" style="2"/>
    <col min="42" max="42" width="8.625" style="2" customWidth="1"/>
    <col min="43" max="43" width="9.875" style="3" customWidth="1"/>
    <col min="44" max="50" width="6.625" style="3" customWidth="1"/>
    <col min="51" max="53" width="6.625" style="2" customWidth="1"/>
    <col min="54" max="57" width="6.625" style="1" customWidth="1"/>
    <col min="58" max="60" width="6.625" style="2" customWidth="1"/>
    <col min="61" max="64" width="6.625" style="1" customWidth="1"/>
    <col min="65" max="68" width="6.75" style="202" customWidth="1"/>
    <col min="69" max="69" width="10.25" style="1" bestFit="1" customWidth="1"/>
    <col min="70" max="75" width="9" style="1"/>
    <col min="76" max="77" width="10.75" style="1" customWidth="1"/>
    <col min="78" max="80" width="7" style="1" customWidth="1"/>
    <col min="81" max="16384" width="9" style="1"/>
  </cols>
  <sheetData>
    <row r="1" spans="1:98" s="21" customFormat="1" ht="60" customHeight="1" x14ac:dyDescent="0.15">
      <c r="E1" s="22" t="s">
        <v>505</v>
      </c>
      <c r="F1" s="23"/>
      <c r="G1" s="24"/>
      <c r="H1" s="22" t="s">
        <v>506</v>
      </c>
      <c r="I1" s="23"/>
      <c r="J1" s="23"/>
      <c r="K1" s="23"/>
      <c r="L1" s="41" t="s">
        <v>507</v>
      </c>
      <c r="M1" s="153"/>
      <c r="N1" s="41"/>
      <c r="O1" s="23" t="s">
        <v>227</v>
      </c>
      <c r="P1" s="25"/>
      <c r="Q1" s="26" t="s">
        <v>508</v>
      </c>
      <c r="R1" s="27"/>
      <c r="S1" s="27"/>
      <c r="T1" s="27"/>
      <c r="U1" s="25"/>
      <c r="V1" s="43" t="s">
        <v>509</v>
      </c>
      <c r="W1" s="44"/>
      <c r="X1" s="44"/>
      <c r="Y1" s="44"/>
      <c r="Z1" s="45"/>
      <c r="AA1" s="21" t="s">
        <v>510</v>
      </c>
      <c r="AG1" s="208"/>
      <c r="AH1" s="201" t="s">
        <v>511</v>
      </c>
      <c r="AI1" s="28"/>
      <c r="AJ1" s="28"/>
      <c r="AK1" s="28"/>
      <c r="AL1" s="28"/>
      <c r="AM1" s="29"/>
      <c r="AN1" s="22" t="s">
        <v>512</v>
      </c>
      <c r="AO1" s="25"/>
      <c r="AP1" s="30" t="s">
        <v>513</v>
      </c>
      <c r="AQ1" s="25"/>
      <c r="AR1" s="31" t="s">
        <v>514</v>
      </c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7"/>
      <c r="BD1" s="27"/>
      <c r="BE1" s="27"/>
      <c r="BF1" s="28"/>
      <c r="BG1" s="28"/>
      <c r="BH1" s="28"/>
      <c r="BI1" s="28"/>
      <c r="BJ1" s="27"/>
      <c r="BK1" s="27"/>
      <c r="BL1" s="27"/>
      <c r="BM1" s="22" t="s">
        <v>437</v>
      </c>
      <c r="BN1" s="23"/>
      <c r="BO1" s="22" t="s">
        <v>438</v>
      </c>
      <c r="BP1" s="24"/>
      <c r="BQ1" s="40"/>
      <c r="BR1" s="206"/>
      <c r="BS1" s="27"/>
      <c r="BT1" s="25"/>
      <c r="BU1" s="21" t="s">
        <v>515</v>
      </c>
      <c r="BW1" s="51" t="s">
        <v>516</v>
      </c>
      <c r="BX1" s="52"/>
      <c r="BY1" s="52"/>
      <c r="BZ1" s="52"/>
      <c r="CA1" s="52"/>
      <c r="CB1" s="52"/>
      <c r="CC1" s="52" t="s">
        <v>441</v>
      </c>
      <c r="CD1" s="52"/>
      <c r="CE1" s="52"/>
      <c r="CF1" s="53"/>
      <c r="CG1" s="21" t="s">
        <v>517</v>
      </c>
    </row>
    <row r="2" spans="1:98" s="38" customFormat="1" ht="138.75" customHeight="1" x14ac:dyDescent="0.15">
      <c r="A2" s="32" t="s">
        <v>442</v>
      </c>
      <c r="B2" s="32" t="s">
        <v>443</v>
      </c>
      <c r="C2" s="32" t="s">
        <v>444</v>
      </c>
      <c r="D2" s="33" t="s">
        <v>445</v>
      </c>
      <c r="E2" s="32" t="s">
        <v>446</v>
      </c>
      <c r="F2" s="32" t="s">
        <v>447</v>
      </c>
      <c r="G2" s="33" t="s">
        <v>448</v>
      </c>
      <c r="H2" s="32" t="s">
        <v>446</v>
      </c>
      <c r="I2" s="32" t="s">
        <v>447</v>
      </c>
      <c r="J2" s="33" t="s">
        <v>448</v>
      </c>
      <c r="K2" s="151" t="s">
        <v>449</v>
      </c>
      <c r="L2" s="42" t="s">
        <v>498</v>
      </c>
      <c r="M2" s="151" t="s">
        <v>499</v>
      </c>
      <c r="N2" s="42" t="s">
        <v>450</v>
      </c>
      <c r="O2" s="34" t="s">
        <v>228</v>
      </c>
      <c r="P2" s="34" t="s">
        <v>451</v>
      </c>
      <c r="Q2" s="36" t="s">
        <v>500</v>
      </c>
      <c r="R2" s="36" t="s">
        <v>501</v>
      </c>
      <c r="S2" s="36" t="s">
        <v>502</v>
      </c>
      <c r="T2" s="36" t="s">
        <v>503</v>
      </c>
      <c r="U2" s="36" t="s">
        <v>504</v>
      </c>
      <c r="V2" s="46" t="s">
        <v>500</v>
      </c>
      <c r="W2" s="46" t="s">
        <v>501</v>
      </c>
      <c r="X2" s="46" t="s">
        <v>502</v>
      </c>
      <c r="Y2" s="46" t="s">
        <v>503</v>
      </c>
      <c r="Z2" s="46" t="s">
        <v>504</v>
      </c>
      <c r="AA2" s="36" t="s">
        <v>452</v>
      </c>
      <c r="AB2" s="34" t="s">
        <v>453</v>
      </c>
      <c r="AC2" s="33" t="s">
        <v>454</v>
      </c>
      <c r="AD2" s="33" t="s">
        <v>455</v>
      </c>
      <c r="AE2" s="35" t="s">
        <v>456</v>
      </c>
      <c r="AF2" s="35" t="s">
        <v>457</v>
      </c>
      <c r="AG2" s="35" t="s">
        <v>458</v>
      </c>
      <c r="AH2" s="32" t="s">
        <v>459</v>
      </c>
      <c r="AI2" s="32" t="s">
        <v>460</v>
      </c>
      <c r="AJ2" s="32" t="s">
        <v>461</v>
      </c>
      <c r="AK2" s="32" t="s">
        <v>462</v>
      </c>
      <c r="AL2" s="32" t="s">
        <v>229</v>
      </c>
      <c r="AM2" s="32" t="s">
        <v>463</v>
      </c>
      <c r="AN2" s="37" t="s">
        <v>194</v>
      </c>
      <c r="AO2" s="32" t="s">
        <v>195</v>
      </c>
      <c r="AP2" s="35" t="s">
        <v>464</v>
      </c>
      <c r="AQ2" s="33" t="s">
        <v>465</v>
      </c>
      <c r="AR2" s="32" t="s">
        <v>466</v>
      </c>
      <c r="AS2" s="32" t="s">
        <v>467</v>
      </c>
      <c r="AT2" s="32" t="s">
        <v>468</v>
      </c>
      <c r="AU2" s="32" t="s">
        <v>469</v>
      </c>
      <c r="AV2" s="32" t="s">
        <v>470</v>
      </c>
      <c r="AW2" s="32" t="s">
        <v>471</v>
      </c>
      <c r="AX2" s="32" t="s">
        <v>472</v>
      </c>
      <c r="AY2" s="32" t="s">
        <v>473</v>
      </c>
      <c r="AZ2" s="32" t="s">
        <v>474</v>
      </c>
      <c r="BA2" s="32" t="s">
        <v>475</v>
      </c>
      <c r="BB2" s="32" t="s">
        <v>476</v>
      </c>
      <c r="BC2" s="32" t="s">
        <v>477</v>
      </c>
      <c r="BD2" s="32" t="s">
        <v>478</v>
      </c>
      <c r="BE2" s="32" t="s">
        <v>479</v>
      </c>
      <c r="BF2" s="32" t="s">
        <v>557</v>
      </c>
      <c r="BG2" s="32" t="s">
        <v>558</v>
      </c>
      <c r="BH2" s="32" t="s">
        <v>559</v>
      </c>
      <c r="BI2" s="32" t="s">
        <v>560</v>
      </c>
      <c r="BJ2" s="32" t="s">
        <v>561</v>
      </c>
      <c r="BK2" s="32" t="s">
        <v>562</v>
      </c>
      <c r="BL2" s="32" t="s">
        <v>563</v>
      </c>
      <c r="BM2" s="32" t="s">
        <v>439</v>
      </c>
      <c r="BN2" s="32" t="s">
        <v>440</v>
      </c>
      <c r="BO2" s="32" t="s">
        <v>439</v>
      </c>
      <c r="BP2" s="32" t="s">
        <v>440</v>
      </c>
      <c r="BQ2" s="36" t="s">
        <v>480</v>
      </c>
      <c r="BR2" s="36" t="s">
        <v>481</v>
      </c>
      <c r="BS2" s="32" t="s">
        <v>482</v>
      </c>
      <c r="BT2" s="32" t="s">
        <v>483</v>
      </c>
      <c r="BU2" s="54" t="s">
        <v>484</v>
      </c>
      <c r="BV2" s="58" t="s">
        <v>485</v>
      </c>
      <c r="BW2" s="56" t="s">
        <v>486</v>
      </c>
      <c r="BX2" s="54" t="s">
        <v>487</v>
      </c>
      <c r="BY2" s="32" t="s">
        <v>488</v>
      </c>
      <c r="BZ2" s="32" t="s">
        <v>489</v>
      </c>
      <c r="CA2" s="32" t="s">
        <v>490</v>
      </c>
      <c r="CB2" s="32" t="s">
        <v>491</v>
      </c>
      <c r="CC2" s="32" t="s">
        <v>492</v>
      </c>
      <c r="CD2" s="32" t="s">
        <v>493</v>
      </c>
      <c r="CE2" s="32" t="s">
        <v>494</v>
      </c>
      <c r="CF2" s="57" t="s">
        <v>495</v>
      </c>
      <c r="CG2" s="55" t="s">
        <v>492</v>
      </c>
      <c r="CH2" s="32" t="s">
        <v>493</v>
      </c>
      <c r="CI2" s="32" t="s">
        <v>496</v>
      </c>
      <c r="CJ2" s="55" t="s">
        <v>497</v>
      </c>
      <c r="CK2" s="48"/>
      <c r="CL2" s="49"/>
      <c r="CM2" s="49"/>
      <c r="CN2" s="49"/>
      <c r="CO2" s="49"/>
      <c r="CP2" s="49"/>
      <c r="CQ2" s="49"/>
      <c r="CR2" s="49"/>
      <c r="CS2" s="49"/>
      <c r="CT2" s="49"/>
    </row>
    <row r="3" spans="1:98" s="157" customFormat="1" ht="60" customHeight="1" x14ac:dyDescent="0.15">
      <c r="A3" s="141">
        <f>A4</f>
        <v>0</v>
      </c>
      <c r="B3" s="141">
        <f t="shared" ref="B3:BY3" si="0">B4</f>
        <v>0</v>
      </c>
      <c r="C3" s="141">
        <f t="shared" si="0"/>
        <v>0</v>
      </c>
      <c r="D3" s="141" t="str">
        <f>IF(D4="Male","男","女")</f>
        <v>女</v>
      </c>
      <c r="E3" s="141" t="e">
        <f>VLOOKUP(E4,リスト!$B$3:$C$28,2,FALSE)</f>
        <v>#N/A</v>
      </c>
      <c r="F3" s="141">
        <f t="shared" si="0"/>
        <v>0</v>
      </c>
      <c r="G3" s="141" t="e">
        <f>VLOOKUP(G4,リスト!$I$2:$J$13,2,FALSE)</f>
        <v>#N/A</v>
      </c>
      <c r="H3" s="141" t="e">
        <f>VLOOKUP(H4,リスト!$B$3:$C$28,2,FALSE)</f>
        <v>#N/A</v>
      </c>
      <c r="I3" s="141">
        <f t="shared" si="0"/>
        <v>0</v>
      </c>
      <c r="J3" s="141" t="e">
        <f>VLOOKUP(J4,リスト!$I$2:$J$13,2,FALSE)</f>
        <v>#N/A</v>
      </c>
      <c r="K3" s="155" t="e">
        <f>VLOOKUP(K4,リスト!K2:$L$4,2,FALSE)</f>
        <v>#N/A</v>
      </c>
      <c r="L3" s="164" t="e">
        <f>VLOOKUP(L4,リスト!$R$2:$S$12,2,FALSE)</f>
        <v>#N/A</v>
      </c>
      <c r="M3" s="164" t="e">
        <f>VLOOKUP(M4,リスト!$R$2:$S$12,2,FALSE)</f>
        <v>#N/A</v>
      </c>
      <c r="N3" s="164" t="e">
        <f>VLOOKUP(N4,リスト!$R$2:$S$12,2,FALSE)</f>
        <v>#N/A</v>
      </c>
      <c r="O3" s="156" t="str">
        <f t="shared" si="0"/>
        <v>No Transcript</v>
      </c>
      <c r="P3" s="141" t="e">
        <f t="shared" si="0"/>
        <v>#REF!</v>
      </c>
      <c r="Q3" s="141">
        <f t="shared" si="0"/>
        <v>0</v>
      </c>
      <c r="R3" s="141">
        <f t="shared" si="0"/>
        <v>0</v>
      </c>
      <c r="S3" s="141">
        <f t="shared" si="0"/>
        <v>0</v>
      </c>
      <c r="T3" s="141">
        <f t="shared" si="0"/>
        <v>0</v>
      </c>
      <c r="U3" s="141">
        <f t="shared" si="0"/>
        <v>0</v>
      </c>
      <c r="V3" s="141">
        <f t="shared" si="0"/>
        <v>0</v>
      </c>
      <c r="W3" s="141">
        <f t="shared" si="0"/>
        <v>0</v>
      </c>
      <c r="X3" s="141">
        <f t="shared" si="0"/>
        <v>0</v>
      </c>
      <c r="Y3" s="141">
        <f t="shared" si="0"/>
        <v>0</v>
      </c>
      <c r="Z3" s="141">
        <f t="shared" si="0"/>
        <v>0</v>
      </c>
      <c r="AA3" s="141" t="e">
        <f>VLOOKUP(AA4,リスト!$T$3:$U$5,2,FALSE)</f>
        <v>#N/A</v>
      </c>
      <c r="AB3" s="141">
        <f t="shared" si="0"/>
        <v>0</v>
      </c>
      <c r="AC3" s="141">
        <f t="shared" si="0"/>
        <v>0</v>
      </c>
      <c r="AD3" s="141">
        <f t="shared" si="0"/>
        <v>0</v>
      </c>
      <c r="AE3" s="141">
        <f t="shared" si="0"/>
        <v>0</v>
      </c>
      <c r="AF3" s="141">
        <f t="shared" si="0"/>
        <v>0</v>
      </c>
      <c r="AG3" s="141">
        <v>0</v>
      </c>
      <c r="AH3" s="141">
        <f t="shared" si="0"/>
        <v>0</v>
      </c>
      <c r="AI3" s="141">
        <f t="shared" si="0"/>
        <v>0</v>
      </c>
      <c r="AJ3" s="141">
        <f t="shared" si="0"/>
        <v>116</v>
      </c>
      <c r="AK3" s="141">
        <f t="shared" si="0"/>
        <v>0</v>
      </c>
      <c r="AL3" s="141" t="str">
        <f>IF(AL4="Yes","有","無")</f>
        <v>無</v>
      </c>
      <c r="AM3" s="141">
        <f t="shared" si="0"/>
        <v>0</v>
      </c>
      <c r="AN3" s="141">
        <f t="shared" si="0"/>
        <v>0</v>
      </c>
      <c r="AO3" s="141">
        <f t="shared" si="0"/>
        <v>0</v>
      </c>
      <c r="AP3" s="141">
        <f t="shared" si="0"/>
        <v>0</v>
      </c>
      <c r="AQ3" s="141">
        <f t="shared" si="0"/>
        <v>0</v>
      </c>
      <c r="AR3" s="141">
        <f t="shared" si="0"/>
        <v>0</v>
      </c>
      <c r="AS3" s="141">
        <f t="shared" si="0"/>
        <v>0</v>
      </c>
      <c r="AT3" s="141">
        <f t="shared" si="0"/>
        <v>0</v>
      </c>
      <c r="AU3" s="141">
        <f t="shared" si="0"/>
        <v>0</v>
      </c>
      <c r="AV3" s="141">
        <f t="shared" si="0"/>
        <v>0</v>
      </c>
      <c r="AW3" s="141">
        <f t="shared" si="0"/>
        <v>0</v>
      </c>
      <c r="AX3" s="141" t="e">
        <f t="shared" si="0"/>
        <v>#NUM!</v>
      </c>
      <c r="AY3" s="141">
        <f t="shared" si="0"/>
        <v>0</v>
      </c>
      <c r="AZ3" s="141">
        <f t="shared" si="0"/>
        <v>0</v>
      </c>
      <c r="BA3" s="141">
        <f t="shared" si="0"/>
        <v>0</v>
      </c>
      <c r="BB3" s="141">
        <f t="shared" si="0"/>
        <v>0</v>
      </c>
      <c r="BC3" s="141">
        <f t="shared" si="0"/>
        <v>0</v>
      </c>
      <c r="BD3" s="141">
        <f t="shared" si="0"/>
        <v>0</v>
      </c>
      <c r="BE3" s="141" t="e">
        <f t="shared" si="0"/>
        <v>#NUM!</v>
      </c>
      <c r="BF3" s="141">
        <f>BF4</f>
        <v>0</v>
      </c>
      <c r="BG3" s="141">
        <f t="shared" ref="BG3:BL3" si="1">BG4</f>
        <v>0</v>
      </c>
      <c r="BH3" s="141">
        <f t="shared" si="1"/>
        <v>0</v>
      </c>
      <c r="BI3" s="141">
        <f t="shared" si="1"/>
        <v>0</v>
      </c>
      <c r="BJ3" s="141">
        <f t="shared" si="1"/>
        <v>0</v>
      </c>
      <c r="BK3" s="141">
        <f t="shared" si="1"/>
        <v>0</v>
      </c>
      <c r="BL3" s="141" t="e">
        <f t="shared" si="1"/>
        <v>#NUM!</v>
      </c>
      <c r="BM3" s="205">
        <f>BM4</f>
        <v>0</v>
      </c>
      <c r="BN3" s="205">
        <f t="shared" ref="BN3:BP3" si="2">BN4</f>
        <v>0</v>
      </c>
      <c r="BO3" s="205">
        <f t="shared" si="2"/>
        <v>0</v>
      </c>
      <c r="BP3" s="205">
        <f t="shared" si="2"/>
        <v>0</v>
      </c>
      <c r="BQ3" s="141">
        <f t="shared" si="0"/>
        <v>0</v>
      </c>
      <c r="BR3" s="141">
        <f t="shared" si="0"/>
        <v>0</v>
      </c>
      <c r="BS3" s="141">
        <f t="shared" si="0"/>
        <v>0</v>
      </c>
      <c r="BT3" s="141">
        <f t="shared" si="0"/>
        <v>0</v>
      </c>
      <c r="BU3" s="141" t="e">
        <f>VLOOKUP(BU4,リスト!$X$2:$Y$3,2,FALSE)</f>
        <v>#REF!</v>
      </c>
      <c r="BV3" s="155" t="e">
        <f>VLOOKUP(BV4,リスト!$Z$2:$AA$3,2,FALSE)</f>
        <v>#REF!</v>
      </c>
      <c r="BW3" s="207" t="e">
        <f>VLOOKUP(BW4,リスト!$AB$2:$AC$4,2,FALSE)</f>
        <v>#REF!</v>
      </c>
      <c r="BX3" s="141" t="e">
        <f t="shared" si="0"/>
        <v>#REF!</v>
      </c>
      <c r="BY3" s="141" t="e">
        <f t="shared" si="0"/>
        <v>#REF!</v>
      </c>
      <c r="BZ3" s="141" t="e">
        <f>VLOOKUP(BZ4,リスト!$X$2:$Y$3,2,FALSE)</f>
        <v>#REF!</v>
      </c>
      <c r="CA3" s="141" t="e">
        <f t="shared" ref="CA3:CI3" si="3">CA4</f>
        <v>#REF!</v>
      </c>
      <c r="CB3" s="141" t="e">
        <f t="shared" si="3"/>
        <v>#REF!</v>
      </c>
      <c r="CC3" s="141" t="e">
        <f>VLOOKUP(CC4,リスト!$AB$2:$AC$4,2,FALSE)</f>
        <v>#REF!</v>
      </c>
      <c r="CD3" s="141" t="e">
        <f t="shared" si="3"/>
        <v>#REF!</v>
      </c>
      <c r="CE3" s="141" t="e">
        <f t="shared" si="3"/>
        <v>#REF!</v>
      </c>
      <c r="CF3" s="155" t="e">
        <f>IF(CF4="Yes","許可有り","許可無し")</f>
        <v>#REF!</v>
      </c>
      <c r="CG3" s="207" t="e">
        <f>VLOOKUP(CG4,リスト!$AB$2:$AC$4,2,FALSE)</f>
        <v>#REF!</v>
      </c>
      <c r="CH3" s="141" t="e">
        <f t="shared" si="3"/>
        <v>#REF!</v>
      </c>
      <c r="CI3" s="141" t="e">
        <f t="shared" si="3"/>
        <v>#REF!</v>
      </c>
      <c r="CJ3" s="141" t="e">
        <f>IF(CJ4="Yes","許可有り","許可無し")</f>
        <v>#REF!</v>
      </c>
    </row>
    <row r="4" spans="1:98" s="18" customFormat="1" ht="72" customHeight="1" thickBot="1" x14ac:dyDescent="0.2">
      <c r="A4" s="122">
        <f>'1　Application Form'!C3</f>
        <v>0</v>
      </c>
      <c r="B4" s="122">
        <f>'1　Application Form'!C4</f>
        <v>0</v>
      </c>
      <c r="C4" s="122">
        <f>'1　Application Form'!C5</f>
        <v>0</v>
      </c>
      <c r="D4" s="122">
        <f>'1　Application Form'!I6</f>
        <v>0</v>
      </c>
      <c r="E4" s="122">
        <f>'1　Application Form'!C15</f>
        <v>0</v>
      </c>
      <c r="F4" s="122">
        <f>'1　Application Form'!I15</f>
        <v>0</v>
      </c>
      <c r="G4" s="122">
        <f>'1　Application Form'!I16</f>
        <v>0</v>
      </c>
      <c r="H4" s="122">
        <f>'1　Application Form'!C17</f>
        <v>0</v>
      </c>
      <c r="I4" s="122">
        <f>'1　Application Form'!I17</f>
        <v>0</v>
      </c>
      <c r="J4" s="123">
        <f>'1　Application Form'!I18</f>
        <v>0</v>
      </c>
      <c r="K4" s="123">
        <f>'1　Application Form'!C19</f>
        <v>0</v>
      </c>
      <c r="L4" s="152" t="str">
        <f>'1　Application Form'!C21</f>
        <v>AEARU Advanced Materials Science Workshop 2017</v>
      </c>
      <c r="M4" s="154">
        <f>'1　Application Form'!C24</f>
        <v>0</v>
      </c>
      <c r="N4" s="152">
        <f>'1　Application Form'!C27</f>
        <v>0</v>
      </c>
      <c r="O4" s="124" t="str">
        <f>'1　Application Form'!D36</f>
        <v>No Transcript</v>
      </c>
      <c r="P4" s="125" t="e">
        <f>'1　Application Form'!D37</f>
        <v>#REF!</v>
      </c>
      <c r="Q4" s="126">
        <f>'1　Application Form'!F41</f>
        <v>0</v>
      </c>
      <c r="R4" s="126">
        <f>'1　Application Form'!G41</f>
        <v>0</v>
      </c>
      <c r="S4" s="126">
        <f>'1　Application Form'!H41</f>
        <v>0</v>
      </c>
      <c r="T4" s="126">
        <f>'1　Application Form'!I41</f>
        <v>0</v>
      </c>
      <c r="U4" s="126">
        <f>'1　Application Form'!J41</f>
        <v>0</v>
      </c>
      <c r="V4" s="127">
        <f>'1　Application Form'!F42</f>
        <v>0</v>
      </c>
      <c r="W4" s="127">
        <f>'1　Application Form'!G42</f>
        <v>0</v>
      </c>
      <c r="X4" s="127">
        <f>'1　Application Form'!H42</f>
        <v>0</v>
      </c>
      <c r="Y4" s="127">
        <f>'1　Application Form'!I42</f>
        <v>0</v>
      </c>
      <c r="Z4" s="127">
        <f>'1　Application Form'!J42</f>
        <v>0</v>
      </c>
      <c r="AA4" s="126">
        <f>'1　Application Form'!D44</f>
        <v>0</v>
      </c>
      <c r="AB4" s="126">
        <f>'1　Application Form'!D45</f>
        <v>0</v>
      </c>
      <c r="AC4" s="126">
        <f>'1　Application Form'!D39</f>
        <v>0</v>
      </c>
      <c r="AD4" s="126">
        <f>'1　Application Form'!G39</f>
        <v>0</v>
      </c>
      <c r="AE4" s="126">
        <f>'1　Application Form'!J39</f>
        <v>0</v>
      </c>
      <c r="AF4" s="126">
        <f>'1　Application Form'!D43</f>
        <v>0</v>
      </c>
      <c r="AG4" s="128">
        <f>'1　Application Form'!D46</f>
        <v>0</v>
      </c>
      <c r="AH4" s="126">
        <f>'1　Application Form'!C6</f>
        <v>0</v>
      </c>
      <c r="AI4" s="129">
        <f>'1　Application Form'!C7</f>
        <v>0</v>
      </c>
      <c r="AJ4" s="130">
        <f>'1　Application Form'!I7</f>
        <v>116</v>
      </c>
      <c r="AK4" s="129">
        <f>'1　Application Form'!C8</f>
        <v>0</v>
      </c>
      <c r="AL4" s="130">
        <f>'1　Application Form'!I8</f>
        <v>0</v>
      </c>
      <c r="AM4" s="130">
        <f>'1　Application Form'!C9</f>
        <v>0</v>
      </c>
      <c r="AN4" s="130">
        <f>'1　Application Form'!C10</f>
        <v>0</v>
      </c>
      <c r="AO4" s="131">
        <f>'1　Application Form'!I10</f>
        <v>0</v>
      </c>
      <c r="AP4" s="130">
        <f>'1　Application Form'!B52</f>
        <v>0</v>
      </c>
      <c r="AQ4" s="131">
        <f>'1　Application Form'!B54</f>
        <v>0</v>
      </c>
      <c r="AR4" s="131">
        <f>'1　Application Form'!C22</f>
        <v>0</v>
      </c>
      <c r="AS4" s="131">
        <f>'1　Application Form'!E22</f>
        <v>0</v>
      </c>
      <c r="AT4" s="131">
        <f>'1　Application Form'!G22</f>
        <v>0</v>
      </c>
      <c r="AU4" s="131">
        <f>'1　Application Form'!C23</f>
        <v>0</v>
      </c>
      <c r="AV4" s="131">
        <f>'1　Application Form'!E23</f>
        <v>0</v>
      </c>
      <c r="AW4" s="131">
        <f>'1　Application Form'!G23</f>
        <v>0</v>
      </c>
      <c r="AX4" s="131" t="e">
        <f>'1　Application Form'!J23</f>
        <v>#NUM!</v>
      </c>
      <c r="AY4" s="131">
        <f>'1　Application Form'!C25</f>
        <v>0</v>
      </c>
      <c r="AZ4" s="131">
        <f>'1　Application Form'!E25</f>
        <v>0</v>
      </c>
      <c r="BA4" s="131">
        <f>'1　Application Form'!G25</f>
        <v>0</v>
      </c>
      <c r="BB4" s="131">
        <f>'1　Application Form'!C26</f>
        <v>0</v>
      </c>
      <c r="BC4" s="131">
        <f>'1　Application Form'!E26</f>
        <v>0</v>
      </c>
      <c r="BD4" s="131">
        <f>'1　Application Form'!G26</f>
        <v>0</v>
      </c>
      <c r="BE4" s="131" t="e">
        <f>'1　Application Form'!J26</f>
        <v>#NUM!</v>
      </c>
      <c r="BF4" s="221">
        <f>'1　Application Form'!C28</f>
        <v>0</v>
      </c>
      <c r="BG4" s="221">
        <f>'1　Application Form'!E28</f>
        <v>0</v>
      </c>
      <c r="BH4" s="221">
        <f>'1　Application Form'!G28</f>
        <v>0</v>
      </c>
      <c r="BI4" s="221">
        <f>'1　Application Form'!C29</f>
        <v>0</v>
      </c>
      <c r="BJ4" s="221">
        <f>'1　Application Form'!E29</f>
        <v>0</v>
      </c>
      <c r="BK4" s="221">
        <f>'1　Application Form'!G29</f>
        <v>0</v>
      </c>
      <c r="BL4" s="221" t="e">
        <f>'1　Application Form'!J29</f>
        <v>#NUM!</v>
      </c>
      <c r="BM4" s="204">
        <f>'1　Application Form'!C16</f>
        <v>0</v>
      </c>
      <c r="BN4" s="203">
        <f>'1　Application Form'!E16</f>
        <v>0</v>
      </c>
      <c r="BO4" s="203">
        <f>'1　Application Form'!C18</f>
        <v>0</v>
      </c>
      <c r="BP4" s="203">
        <f>'1　Application Form'!E18</f>
        <v>0</v>
      </c>
      <c r="BQ4" s="132">
        <f>'1　Application Form'!K41</f>
        <v>0</v>
      </c>
      <c r="BR4" s="132">
        <f>'1　Application Form'!K42</f>
        <v>0</v>
      </c>
      <c r="BS4" s="131">
        <f>'1　Application Form'!B48</f>
        <v>0</v>
      </c>
      <c r="BT4" s="131">
        <f>'1　Application Form'!B50</f>
        <v>0</v>
      </c>
      <c r="BU4" s="50" t="e">
        <f>#REF!</f>
        <v>#REF!</v>
      </c>
      <c r="BV4" s="59" t="e">
        <f>#REF!</f>
        <v>#REF!</v>
      </c>
      <c r="BW4" s="133" t="e">
        <f>#REF!</f>
        <v>#REF!</v>
      </c>
      <c r="BX4" s="134" t="e">
        <f>#REF!</f>
        <v>#REF!</v>
      </c>
      <c r="BY4" s="131" t="e">
        <f>#REF!</f>
        <v>#REF!</v>
      </c>
      <c r="BZ4" s="131" t="e">
        <f>#REF!</f>
        <v>#REF!</v>
      </c>
      <c r="CA4" s="131" t="e">
        <f>#REF!</f>
        <v>#REF!</v>
      </c>
      <c r="CB4" s="131" t="e">
        <f>#REF!</f>
        <v>#REF!</v>
      </c>
      <c r="CC4" s="131" t="e">
        <f>#REF!</f>
        <v>#REF!</v>
      </c>
      <c r="CD4" s="131" t="e">
        <f>#REF!</f>
        <v>#REF!</v>
      </c>
      <c r="CE4" s="131" t="e">
        <f>#REF!</f>
        <v>#REF!</v>
      </c>
      <c r="CF4" s="135" t="e">
        <f>#REF!</f>
        <v>#REF!</v>
      </c>
      <c r="CG4" s="50" t="e">
        <f>#REF!</f>
        <v>#REF!</v>
      </c>
      <c r="CH4" s="131" t="e">
        <f>#REF!</f>
        <v>#REF!</v>
      </c>
      <c r="CI4" s="131" t="e">
        <f>#REF!</f>
        <v>#REF!</v>
      </c>
      <c r="CJ4" s="18" t="e">
        <f>#REF!</f>
        <v>#REF!</v>
      </c>
    </row>
  </sheetData>
  <sheetProtection password="CA62" sheet="1" objects="1" scenarios="1" selectLockedCells="1" selectUnlockedCells="1"/>
  <protectedRanges>
    <protectedRange sqref="A4:AH4" name="範囲1"/>
    <protectedRange sqref="BM3:BP3" name="範囲1_1"/>
  </protectedRanges>
  <phoneticPr fontId="9"/>
  <conditionalFormatting sqref="E4 G4:H4 L4 Q4:U4 AB4:AE4">
    <cfRule type="containsText" dxfId="6" priority="34" stopIfTrue="1" operator="containsText" text="UC">
      <formula>NOT(ISERROR(SEARCH("UC",E4)))</formula>
    </cfRule>
  </conditionalFormatting>
  <conditionalFormatting sqref="J4:K4">
    <cfRule type="containsText" dxfId="5" priority="33" stopIfTrue="1" operator="containsText" text="UC">
      <formula>NOT(ISERROR(SEARCH("UC",J4)))</formula>
    </cfRule>
  </conditionalFormatting>
  <conditionalFormatting sqref="O4">
    <cfRule type="containsText" dxfId="4" priority="32" stopIfTrue="1" operator="containsText" text="UC">
      <formula>NOT(ISERROR(SEARCH("UC",O4)))</formula>
    </cfRule>
  </conditionalFormatting>
  <conditionalFormatting sqref="D4">
    <cfRule type="containsText" dxfId="3" priority="19" stopIfTrue="1" operator="containsText" text="UC">
      <formula>NOT(ISERROR(SEARCH("UC",D4)))</formula>
    </cfRule>
  </conditionalFormatting>
  <conditionalFormatting sqref="P4">
    <cfRule type="containsText" dxfId="2" priority="18" stopIfTrue="1" operator="containsText" text="UC">
      <formula>NOT(ISERROR(SEARCH("UC",P4)))</formula>
    </cfRule>
  </conditionalFormatting>
  <conditionalFormatting sqref="AA4">
    <cfRule type="containsText" dxfId="1" priority="3" stopIfTrue="1" operator="containsText" text="UC">
      <formula>NOT(ISERROR(SEARCH("UC",AA4)))</formula>
    </cfRule>
  </conditionalFormatting>
  <conditionalFormatting sqref="V4:Z4">
    <cfRule type="containsText" dxfId="0" priority="2" stopIfTrue="1" operator="containsText" text="UC">
      <formula>NOT(ISERROR(SEARCH("UC",V4)))</formula>
    </cfRule>
  </conditionalFormatting>
  <dataValidations count="6">
    <dataValidation type="list" allowBlank="1" showInputMessage="1" showErrorMessage="1" sqref="HE4 HB4">
      <formula1>"法学部,医学部,工学部,文学部,理学部,農学部,経済学部,教養学部,教育学部,薬学部,人文社会系研究科,教育学研究科,法学政治学研究科,経済学研究科,総合文化研究科,理学系研究科,工学系研究科,農学生命科学研究科,医学系研究科,薬学系研究科,数理科学研究科,新領域創成科学研究科,情報理工学系研究科,学際情報学府,公共政策学教育部"</formula1>
    </dataValidation>
    <dataValidation type="list" allowBlank="1" showInputMessage="1" showErrorMessage="1" sqref="HA4">
      <formula1>"男,女"</formula1>
    </dataValidation>
    <dataValidation type="list" allowBlank="1" showInputMessage="1" showErrorMessage="1" sqref="HG4">
      <formula1>"学部3,学部4,学部5,学部6,修士1,修士2,専門職1,専門職2,専門職3,博士1,博士2,博士3"</formula1>
    </dataValidation>
    <dataValidation type="list" allowBlank="1" showInputMessage="1" showErrorMessage="1" sqref="HD4">
      <formula1>"学部2,学部3,学部4,学部5,学部6,修士1,修士2,専門職1,専門職2,専門職3,博士1,博士2,博士3"</formula1>
    </dataValidation>
    <dataValidation type="list" allowBlank="1" showInputMessage="1" showErrorMessage="1" sqref="HL4">
      <formula1>"秋,春,希望しない"</formula1>
    </dataValidation>
    <dataValidation type="list" allowBlank="1" showInputMessage="1" showErrorMessage="1" sqref="HK4">
      <formula1>"秋・春,秋"</formula1>
    </dataValidation>
  </dataValidations>
  <pageMargins left="0.25" right="0.25" top="0.75" bottom="0.75" header="0.3" footer="0.3"/>
  <pageSetup paperSize="9" scale="18" orientation="landscape" horizontalDpi="300" verticalDpi="300" r:id="rId1"/>
  <ignoredErrors>
    <ignoredError sqref="E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3"/>
  <sheetViews>
    <sheetView workbookViewId="0">
      <selection activeCell="K27" sqref="K27"/>
    </sheetView>
  </sheetViews>
  <sheetFormatPr defaultRowHeight="13.5" x14ac:dyDescent="0.15"/>
  <cols>
    <col min="1" max="1" width="2" style="15" customWidth="1"/>
    <col min="2" max="2" width="42.125" style="15" customWidth="1"/>
    <col min="3" max="3" width="19.125" style="15" customWidth="1"/>
    <col min="4" max="4" width="1.875" style="15" customWidth="1"/>
    <col min="5" max="5" width="44.125" style="4" customWidth="1"/>
    <col min="6" max="6" width="29.5" style="4" customWidth="1"/>
    <col min="7" max="7" width="5.375" style="143" customWidth="1"/>
    <col min="8" max="8" width="4.75" style="15" bestFit="1" customWidth="1"/>
    <col min="9" max="9" width="8" style="15" bestFit="1" customWidth="1"/>
    <col min="10" max="10" width="7.25" style="15" bestFit="1" customWidth="1"/>
    <col min="11" max="11" width="15.375" style="15" bestFit="1" customWidth="1"/>
    <col min="12" max="12" width="8.875" style="15" bestFit="1" customWidth="1"/>
    <col min="13" max="13" width="5" style="150" bestFit="1" customWidth="1"/>
    <col min="14" max="15" width="3.25" style="150" bestFit="1" customWidth="1"/>
    <col min="16" max="16" width="12.75" customWidth="1"/>
    <col min="17" max="17" width="30.875" style="15" customWidth="1"/>
    <col min="18" max="18" width="30.875" customWidth="1"/>
    <col min="19" max="19" width="59.625" customWidth="1"/>
    <col min="20" max="20" width="42.75" style="15" customWidth="1"/>
    <col min="21" max="21" width="42.375" style="15" customWidth="1"/>
    <col min="22" max="22" width="11.375" style="15" bestFit="1" customWidth="1"/>
    <col min="23" max="23" width="10.375" style="15" bestFit="1" customWidth="1"/>
    <col min="24" max="25" width="9" style="15"/>
    <col min="26" max="26" width="45.875" style="15" customWidth="1"/>
    <col min="27" max="27" width="34.375" style="15" customWidth="1"/>
    <col min="28" max="28" width="11.375" style="15" bestFit="1" customWidth="1"/>
    <col min="29" max="29" width="16" style="15" bestFit="1" customWidth="1"/>
    <col min="30" max="16384" width="9" style="15"/>
  </cols>
  <sheetData>
    <row r="1" spans="2:29" x14ac:dyDescent="0.15">
      <c r="B1" s="16" t="s">
        <v>126</v>
      </c>
      <c r="C1" s="16" t="s">
        <v>47</v>
      </c>
      <c r="E1" s="5" t="s">
        <v>128</v>
      </c>
      <c r="F1" s="5" t="s">
        <v>127</v>
      </c>
      <c r="G1" s="213"/>
      <c r="H1" s="139" t="s">
        <v>129</v>
      </c>
      <c r="I1" s="16" t="s">
        <v>372</v>
      </c>
      <c r="J1" s="16" t="s">
        <v>373</v>
      </c>
      <c r="K1" s="162" t="s">
        <v>321</v>
      </c>
      <c r="L1" s="16" t="s">
        <v>320</v>
      </c>
      <c r="M1" s="146" t="s">
        <v>199</v>
      </c>
      <c r="N1" s="146" t="s">
        <v>200</v>
      </c>
      <c r="O1" s="147" t="s">
        <v>209</v>
      </c>
      <c r="P1" s="19" t="s">
        <v>208</v>
      </c>
      <c r="Q1" s="19" t="s">
        <v>234</v>
      </c>
      <c r="R1" s="19" t="s">
        <v>523</v>
      </c>
      <c r="S1" s="19" t="s">
        <v>524</v>
      </c>
      <c r="T1" s="16" t="s">
        <v>396</v>
      </c>
      <c r="U1" s="16" t="s">
        <v>327</v>
      </c>
      <c r="V1" s="16" t="s">
        <v>398</v>
      </c>
      <c r="W1" s="16" t="s">
        <v>326</v>
      </c>
      <c r="X1" s="165"/>
      <c r="Y1" s="165" t="s">
        <v>399</v>
      </c>
      <c r="Z1" s="165" t="s">
        <v>400</v>
      </c>
      <c r="AA1" s="163" t="s">
        <v>401</v>
      </c>
      <c r="AB1" s="16" t="s">
        <v>413</v>
      </c>
      <c r="AC1" s="16" t="s">
        <v>412</v>
      </c>
    </row>
    <row r="2" spans="2:29" ht="16.5" x14ac:dyDescent="0.3">
      <c r="B2" s="16" t="s">
        <v>122</v>
      </c>
      <c r="C2" s="16" t="s">
        <v>48</v>
      </c>
      <c r="E2" s="5" t="s">
        <v>125</v>
      </c>
      <c r="F2" s="14" t="s">
        <v>124</v>
      </c>
      <c r="G2" s="213"/>
      <c r="H2" s="139" t="s">
        <v>143</v>
      </c>
      <c r="I2" s="16" t="s">
        <v>318</v>
      </c>
      <c r="J2" s="16" t="s">
        <v>374</v>
      </c>
      <c r="K2" s="142" t="s">
        <v>305</v>
      </c>
      <c r="L2" s="139" t="s">
        <v>322</v>
      </c>
      <c r="M2" s="163">
        <v>2009</v>
      </c>
      <c r="N2" s="148">
        <v>1</v>
      </c>
      <c r="O2" s="149">
        <v>1</v>
      </c>
      <c r="P2" s="19" t="s">
        <v>520</v>
      </c>
      <c r="Q2" s="16" t="s">
        <v>235</v>
      </c>
      <c r="R2" s="165" t="s">
        <v>525</v>
      </c>
      <c r="S2" s="19" t="s">
        <v>526</v>
      </c>
      <c r="T2" s="19" t="s">
        <v>395</v>
      </c>
      <c r="U2" s="20" t="s">
        <v>230</v>
      </c>
      <c r="V2" s="19" t="s">
        <v>308</v>
      </c>
      <c r="W2" s="19" t="s">
        <v>212</v>
      </c>
      <c r="X2" s="166" t="s">
        <v>300</v>
      </c>
      <c r="Y2" s="167" t="s">
        <v>402</v>
      </c>
      <c r="Z2" s="166" t="s">
        <v>367</v>
      </c>
      <c r="AA2" s="179" t="s">
        <v>403</v>
      </c>
      <c r="AB2" s="16" t="s">
        <v>406</v>
      </c>
      <c r="AC2" s="16" t="s">
        <v>409</v>
      </c>
    </row>
    <row r="3" spans="2:29" s="172" customFormat="1" ht="52.5" customHeight="1" x14ac:dyDescent="0.15">
      <c r="B3" s="170" t="s">
        <v>121</v>
      </c>
      <c r="C3" s="171" t="s">
        <v>4</v>
      </c>
      <c r="E3" s="173" t="s">
        <v>50</v>
      </c>
      <c r="F3" s="174" t="s">
        <v>3</v>
      </c>
      <c r="G3" s="214"/>
      <c r="H3" s="175" t="s">
        <v>144</v>
      </c>
      <c r="I3" s="170" t="s">
        <v>319</v>
      </c>
      <c r="J3" s="170" t="s">
        <v>375</v>
      </c>
      <c r="K3" s="175" t="s">
        <v>306</v>
      </c>
      <c r="L3" s="176" t="s">
        <v>323</v>
      </c>
      <c r="M3" s="177">
        <v>2010</v>
      </c>
      <c r="N3" s="176">
        <v>2</v>
      </c>
      <c r="O3" s="170">
        <v>2</v>
      </c>
      <c r="P3" s="178" t="s">
        <v>521</v>
      </c>
      <c r="Q3" s="175" t="s">
        <v>236</v>
      </c>
      <c r="R3" s="217" t="s">
        <v>527</v>
      </c>
      <c r="S3" s="217" t="s">
        <v>528</v>
      </c>
      <c r="T3" s="178" t="s">
        <v>418</v>
      </c>
      <c r="U3" s="170" t="s">
        <v>231</v>
      </c>
      <c r="V3" s="178" t="s">
        <v>309</v>
      </c>
      <c r="W3" s="170" t="s">
        <v>221</v>
      </c>
      <c r="X3" s="168" t="s">
        <v>210</v>
      </c>
      <c r="Y3" s="169" t="s">
        <v>404</v>
      </c>
      <c r="Z3" s="168" t="s">
        <v>368</v>
      </c>
      <c r="AA3" s="180" t="s">
        <v>405</v>
      </c>
      <c r="AB3" s="170" t="s">
        <v>407</v>
      </c>
      <c r="AC3" s="170" t="s">
        <v>410</v>
      </c>
    </row>
    <row r="4" spans="2:29" x14ac:dyDescent="0.15">
      <c r="B4" s="140" t="s">
        <v>98</v>
      </c>
      <c r="C4" s="141" t="s">
        <v>5</v>
      </c>
      <c r="E4" s="11" t="s">
        <v>541</v>
      </c>
      <c r="F4" s="6" t="s">
        <v>29</v>
      </c>
      <c r="G4" s="213"/>
      <c r="H4" s="142" t="s">
        <v>145</v>
      </c>
      <c r="I4" s="16" t="s">
        <v>197</v>
      </c>
      <c r="J4" s="16" t="s">
        <v>376</v>
      </c>
      <c r="K4" s="142" t="s">
        <v>307</v>
      </c>
      <c r="L4" s="139" t="s">
        <v>324</v>
      </c>
      <c r="M4" s="163">
        <v>2011</v>
      </c>
      <c r="N4" s="148">
        <v>3</v>
      </c>
      <c r="O4" s="149">
        <v>3</v>
      </c>
      <c r="P4" s="19" t="s">
        <v>522</v>
      </c>
      <c r="Q4" s="142" t="s">
        <v>233</v>
      </c>
      <c r="R4" s="165" t="s">
        <v>529</v>
      </c>
      <c r="S4" s="165" t="s">
        <v>530</v>
      </c>
      <c r="T4" s="19" t="s">
        <v>419</v>
      </c>
      <c r="U4" s="16" t="s">
        <v>232</v>
      </c>
      <c r="V4" s="19" t="s">
        <v>310</v>
      </c>
      <c r="W4" s="16" t="s">
        <v>222</v>
      </c>
      <c r="AB4" s="16" t="s">
        <v>408</v>
      </c>
      <c r="AC4" s="16" t="s">
        <v>411</v>
      </c>
    </row>
    <row r="5" spans="2:29" x14ac:dyDescent="0.15">
      <c r="B5" s="140" t="s">
        <v>99</v>
      </c>
      <c r="C5" s="141" t="s">
        <v>6</v>
      </c>
      <c r="E5" s="11" t="s">
        <v>51</v>
      </c>
      <c r="F5" s="6" t="s">
        <v>30</v>
      </c>
      <c r="G5" s="213"/>
      <c r="H5" s="142" t="s">
        <v>146</v>
      </c>
      <c r="I5" s="16" t="s">
        <v>198</v>
      </c>
      <c r="J5" s="16" t="s">
        <v>377</v>
      </c>
      <c r="K5" s="143"/>
      <c r="L5" s="143"/>
      <c r="M5" s="163">
        <v>2012</v>
      </c>
      <c r="N5" s="148">
        <v>4</v>
      </c>
      <c r="O5" s="149">
        <v>4</v>
      </c>
      <c r="P5" s="19"/>
      <c r="Q5" s="159" t="s">
        <v>331</v>
      </c>
      <c r="R5" s="218" t="s">
        <v>531</v>
      </c>
      <c r="S5" s="165" t="s">
        <v>531</v>
      </c>
      <c r="T5" s="19" t="s">
        <v>370</v>
      </c>
      <c r="U5" s="16" t="s">
        <v>220</v>
      </c>
      <c r="V5" s="19" t="s">
        <v>311</v>
      </c>
      <c r="W5" s="16" t="s">
        <v>223</v>
      </c>
    </row>
    <row r="6" spans="2:29" x14ac:dyDescent="0.15">
      <c r="B6" s="140" t="s">
        <v>100</v>
      </c>
      <c r="C6" s="141" t="s">
        <v>7</v>
      </c>
      <c r="E6" s="12" t="s">
        <v>52</v>
      </c>
      <c r="F6" s="6" t="s">
        <v>170</v>
      </c>
      <c r="G6" s="213"/>
      <c r="H6" s="142" t="s">
        <v>147</v>
      </c>
      <c r="I6" s="16" t="s">
        <v>378</v>
      </c>
      <c r="J6" s="16" t="s">
        <v>379</v>
      </c>
      <c r="K6" s="143"/>
      <c r="L6" s="143"/>
      <c r="M6" s="163">
        <v>2013</v>
      </c>
      <c r="N6" s="148">
        <v>5</v>
      </c>
      <c r="O6" s="149">
        <v>5</v>
      </c>
      <c r="P6" s="19"/>
      <c r="Q6" s="139" t="s">
        <v>433</v>
      </c>
      <c r="R6" s="165" t="s">
        <v>369</v>
      </c>
      <c r="S6" s="165" t="s">
        <v>532</v>
      </c>
      <c r="T6" s="143"/>
      <c r="V6" s="19" t="s">
        <v>312</v>
      </c>
      <c r="W6" s="16" t="s">
        <v>211</v>
      </c>
    </row>
    <row r="7" spans="2:29" x14ac:dyDescent="0.15">
      <c r="B7" s="140" t="s">
        <v>101</v>
      </c>
      <c r="C7" s="141" t="s">
        <v>8</v>
      </c>
      <c r="E7" s="11" t="s">
        <v>53</v>
      </c>
      <c r="F7" s="6" t="s">
        <v>31</v>
      </c>
      <c r="G7" s="213"/>
      <c r="I7" s="16" t="s">
        <v>380</v>
      </c>
      <c r="J7" s="16" t="s">
        <v>381</v>
      </c>
      <c r="K7" s="143"/>
      <c r="L7" s="143"/>
      <c r="M7" s="163">
        <v>2014</v>
      </c>
      <c r="N7" s="148">
        <v>6</v>
      </c>
      <c r="O7" s="149">
        <v>6</v>
      </c>
      <c r="R7" s="165" t="s">
        <v>533</v>
      </c>
      <c r="S7" s="165" t="s">
        <v>534</v>
      </c>
      <c r="T7" s="143"/>
      <c r="V7" s="19" t="s">
        <v>313</v>
      </c>
      <c r="W7" s="16" t="s">
        <v>224</v>
      </c>
    </row>
    <row r="8" spans="2:29" x14ac:dyDescent="0.15">
      <c r="B8" s="140" t="s">
        <v>102</v>
      </c>
      <c r="C8" s="141" t="s">
        <v>9</v>
      </c>
      <c r="E8" s="11" t="s">
        <v>54</v>
      </c>
      <c r="F8" s="6" t="s">
        <v>2</v>
      </c>
      <c r="G8" s="213"/>
      <c r="I8" s="16" t="s">
        <v>382</v>
      </c>
      <c r="J8" s="16" t="s">
        <v>383</v>
      </c>
      <c r="K8" s="143"/>
      <c r="L8" s="143"/>
      <c r="M8" s="163">
        <v>2015</v>
      </c>
      <c r="N8" s="148">
        <v>7</v>
      </c>
      <c r="O8" s="149">
        <v>7</v>
      </c>
      <c r="R8" s="165" t="s">
        <v>325</v>
      </c>
      <c r="S8" s="165" t="s">
        <v>535</v>
      </c>
      <c r="T8" s="143"/>
      <c r="V8" s="19" t="s">
        <v>314</v>
      </c>
      <c r="W8" s="16" t="s">
        <v>225</v>
      </c>
    </row>
    <row r="9" spans="2:29" x14ac:dyDescent="0.15">
      <c r="B9" s="140" t="s">
        <v>103</v>
      </c>
      <c r="C9" s="141" t="s">
        <v>10</v>
      </c>
      <c r="E9" s="13" t="s">
        <v>55</v>
      </c>
      <c r="F9" s="7" t="s">
        <v>1</v>
      </c>
      <c r="G9" s="213"/>
      <c r="I9" s="16" t="s">
        <v>384</v>
      </c>
      <c r="J9" s="16" t="s">
        <v>385</v>
      </c>
      <c r="M9" s="163">
        <v>2016</v>
      </c>
      <c r="N9" s="148">
        <v>8</v>
      </c>
      <c r="O9" s="149">
        <v>8</v>
      </c>
      <c r="R9" s="165" t="s">
        <v>536</v>
      </c>
      <c r="S9" s="19" t="s">
        <v>537</v>
      </c>
      <c r="T9" s="143"/>
      <c r="V9" s="19" t="s">
        <v>315</v>
      </c>
      <c r="W9" s="16" t="s">
        <v>226</v>
      </c>
    </row>
    <row r="10" spans="2:29" x14ac:dyDescent="0.15">
      <c r="B10" s="140" t="s">
        <v>104</v>
      </c>
      <c r="C10" s="141" t="s">
        <v>11</v>
      </c>
      <c r="E10" s="13" t="s">
        <v>207</v>
      </c>
      <c r="F10" s="7" t="s">
        <v>204</v>
      </c>
      <c r="G10" s="215"/>
      <c r="I10" s="16" t="s">
        <v>201</v>
      </c>
      <c r="J10" s="16" t="s">
        <v>386</v>
      </c>
      <c r="M10" s="163">
        <v>2017</v>
      </c>
      <c r="N10" s="148">
        <v>9</v>
      </c>
      <c r="O10" s="149">
        <v>9</v>
      </c>
      <c r="R10" s="165" t="s">
        <v>556</v>
      </c>
      <c r="S10" s="218" t="s">
        <v>566</v>
      </c>
      <c r="T10" s="158"/>
      <c r="V10" s="16"/>
      <c r="W10" s="16"/>
    </row>
    <row r="11" spans="2:29" x14ac:dyDescent="0.15">
      <c r="B11" s="140" t="s">
        <v>105</v>
      </c>
      <c r="C11" s="141" t="s">
        <v>12</v>
      </c>
      <c r="E11" s="13" t="s">
        <v>56</v>
      </c>
      <c r="F11" s="7" t="s">
        <v>32</v>
      </c>
      <c r="G11" s="213"/>
      <c r="I11" s="16" t="s">
        <v>202</v>
      </c>
      <c r="J11" s="16" t="s">
        <v>387</v>
      </c>
      <c r="M11" s="163">
        <v>2018</v>
      </c>
      <c r="N11" s="148">
        <v>10</v>
      </c>
      <c r="O11" s="149">
        <v>10</v>
      </c>
      <c r="R11" s="165" t="s">
        <v>567</v>
      </c>
      <c r="S11" s="218" t="s">
        <v>568</v>
      </c>
      <c r="T11" s="158"/>
    </row>
    <row r="12" spans="2:29" x14ac:dyDescent="0.15">
      <c r="B12" s="140" t="s">
        <v>106</v>
      </c>
      <c r="C12" s="141" t="s">
        <v>13</v>
      </c>
      <c r="E12" s="10" t="s">
        <v>57</v>
      </c>
      <c r="F12" s="7" t="s">
        <v>0</v>
      </c>
      <c r="G12" s="213"/>
      <c r="I12" s="16" t="s">
        <v>203</v>
      </c>
      <c r="J12" s="16" t="s">
        <v>388</v>
      </c>
      <c r="M12" s="163">
        <v>2019</v>
      </c>
      <c r="N12" s="148">
        <v>11</v>
      </c>
      <c r="O12" s="149">
        <v>11</v>
      </c>
      <c r="R12" s="165" t="s">
        <v>569</v>
      </c>
      <c r="S12" s="218" t="s">
        <v>538</v>
      </c>
      <c r="T12" s="143"/>
    </row>
    <row r="13" spans="2:29" x14ac:dyDescent="0.15">
      <c r="B13" s="16" t="s">
        <v>123</v>
      </c>
      <c r="C13" s="16" t="s">
        <v>49</v>
      </c>
      <c r="E13" s="13" t="s">
        <v>58</v>
      </c>
      <c r="F13" s="7" t="s">
        <v>33</v>
      </c>
      <c r="G13" s="213"/>
      <c r="I13" s="16" t="s">
        <v>389</v>
      </c>
      <c r="J13" s="16" t="s">
        <v>390</v>
      </c>
      <c r="M13" s="163">
        <v>2020</v>
      </c>
      <c r="N13" s="148">
        <v>12</v>
      </c>
      <c r="O13" s="149">
        <v>12</v>
      </c>
      <c r="R13" s="220"/>
    </row>
    <row r="14" spans="2:29" x14ac:dyDescent="0.15">
      <c r="B14" s="140" t="s">
        <v>108</v>
      </c>
      <c r="C14" s="141" t="s">
        <v>14</v>
      </c>
      <c r="E14" s="13" t="s">
        <v>59</v>
      </c>
      <c r="F14" s="7" t="s">
        <v>34</v>
      </c>
      <c r="G14" s="213"/>
      <c r="I14" s="16" t="s">
        <v>391</v>
      </c>
      <c r="J14" s="16" t="s">
        <v>392</v>
      </c>
      <c r="O14" s="149">
        <v>13</v>
      </c>
      <c r="R14" s="165" t="s">
        <v>539</v>
      </c>
      <c r="S14" s="165" t="s">
        <v>540</v>
      </c>
    </row>
    <row r="15" spans="2:29" x14ac:dyDescent="0.15">
      <c r="B15" s="140" t="s">
        <v>109</v>
      </c>
      <c r="C15" s="141" t="s">
        <v>15</v>
      </c>
      <c r="E15" s="13" t="s">
        <v>174</v>
      </c>
      <c r="F15" s="5" t="s">
        <v>148</v>
      </c>
      <c r="G15" s="213"/>
      <c r="I15" s="16" t="s">
        <v>393</v>
      </c>
      <c r="J15" s="16" t="s">
        <v>394</v>
      </c>
      <c r="O15" s="149">
        <v>14</v>
      </c>
    </row>
    <row r="16" spans="2:29" x14ac:dyDescent="0.15">
      <c r="B16" s="140" t="s">
        <v>110</v>
      </c>
      <c r="C16" s="141" t="s">
        <v>16</v>
      </c>
      <c r="E16" s="13" t="s">
        <v>206</v>
      </c>
      <c r="F16" s="5" t="s">
        <v>205</v>
      </c>
      <c r="G16" s="216"/>
      <c r="O16" s="149">
        <v>15</v>
      </c>
    </row>
    <row r="17" spans="2:15" x14ac:dyDescent="0.15">
      <c r="B17" s="140" t="s">
        <v>111</v>
      </c>
      <c r="C17" s="141" t="s">
        <v>17</v>
      </c>
      <c r="E17" s="13" t="s">
        <v>175</v>
      </c>
      <c r="F17" s="6" t="s">
        <v>149</v>
      </c>
      <c r="G17" s="213"/>
      <c r="O17" s="149">
        <v>16</v>
      </c>
    </row>
    <row r="18" spans="2:15" x14ac:dyDescent="0.15">
      <c r="B18" s="140" t="s">
        <v>112</v>
      </c>
      <c r="C18" s="141" t="s">
        <v>18</v>
      </c>
      <c r="E18" s="13" t="s">
        <v>60</v>
      </c>
      <c r="F18" s="6" t="s">
        <v>61</v>
      </c>
      <c r="G18" s="213"/>
      <c r="O18" s="149">
        <v>17</v>
      </c>
    </row>
    <row r="19" spans="2:15" x14ac:dyDescent="0.15">
      <c r="B19" s="140" t="s">
        <v>113</v>
      </c>
      <c r="C19" s="141" t="s">
        <v>19</v>
      </c>
      <c r="E19" s="13" t="s">
        <v>62</v>
      </c>
      <c r="F19" s="7" t="s">
        <v>35</v>
      </c>
      <c r="G19" s="213"/>
      <c r="O19" s="149">
        <v>18</v>
      </c>
    </row>
    <row r="20" spans="2:15" x14ac:dyDescent="0.15">
      <c r="B20" s="140" t="s">
        <v>107</v>
      </c>
      <c r="C20" s="141" t="s">
        <v>20</v>
      </c>
      <c r="E20" s="13" t="s">
        <v>176</v>
      </c>
      <c r="F20" s="7" t="s">
        <v>150</v>
      </c>
      <c r="G20" s="213"/>
      <c r="O20" s="149">
        <v>19</v>
      </c>
    </row>
    <row r="21" spans="2:15" x14ac:dyDescent="0.15">
      <c r="B21" s="140" t="s">
        <v>114</v>
      </c>
      <c r="C21" s="141" t="s">
        <v>21</v>
      </c>
      <c r="E21" s="13" t="s">
        <v>177</v>
      </c>
      <c r="F21" s="5" t="s">
        <v>151</v>
      </c>
      <c r="G21" s="213"/>
      <c r="O21" s="149">
        <v>20</v>
      </c>
    </row>
    <row r="22" spans="2:15" x14ac:dyDescent="0.15">
      <c r="B22" s="140" t="s">
        <v>115</v>
      </c>
      <c r="C22" s="141" t="s">
        <v>22</v>
      </c>
      <c r="E22" s="13" t="s">
        <v>178</v>
      </c>
      <c r="F22" s="5" t="s">
        <v>152</v>
      </c>
      <c r="G22" s="213"/>
      <c r="O22" s="149">
        <v>21</v>
      </c>
    </row>
    <row r="23" spans="2:15" ht="17.25" customHeight="1" x14ac:dyDescent="0.15">
      <c r="B23" s="140" t="s">
        <v>116</v>
      </c>
      <c r="C23" s="141" t="s">
        <v>23</v>
      </c>
      <c r="E23" s="13" t="s">
        <v>179</v>
      </c>
      <c r="F23" s="5" t="s">
        <v>153</v>
      </c>
      <c r="G23" s="213"/>
      <c r="O23" s="149">
        <v>22</v>
      </c>
    </row>
    <row r="24" spans="2:15" x14ac:dyDescent="0.15">
      <c r="B24" s="140" t="s">
        <v>117</v>
      </c>
      <c r="C24" s="141" t="s">
        <v>24</v>
      </c>
      <c r="E24" s="13" t="s">
        <v>63</v>
      </c>
      <c r="F24" s="7" t="s">
        <v>154</v>
      </c>
      <c r="G24" s="213"/>
      <c r="O24" s="149">
        <v>23</v>
      </c>
    </row>
    <row r="25" spans="2:15" ht="24" x14ac:dyDescent="0.15">
      <c r="B25" s="140" t="s">
        <v>118</v>
      </c>
      <c r="C25" s="141" t="s">
        <v>25</v>
      </c>
      <c r="E25" s="13" t="s">
        <v>193</v>
      </c>
      <c r="F25" s="17" t="s">
        <v>192</v>
      </c>
      <c r="G25" s="213"/>
      <c r="O25" s="149">
        <v>24</v>
      </c>
    </row>
    <row r="26" spans="2:15" x14ac:dyDescent="0.15">
      <c r="B26" s="140" t="s">
        <v>119</v>
      </c>
      <c r="C26" s="141" t="s">
        <v>26</v>
      </c>
      <c r="E26" s="13" t="s">
        <v>571</v>
      </c>
      <c r="F26" s="5" t="s">
        <v>155</v>
      </c>
      <c r="G26" s="213"/>
      <c r="O26" s="149">
        <v>25</v>
      </c>
    </row>
    <row r="27" spans="2:15" x14ac:dyDescent="0.15">
      <c r="B27" s="144" t="s">
        <v>196</v>
      </c>
      <c r="C27" s="145" t="s">
        <v>27</v>
      </c>
      <c r="E27" s="13" t="s">
        <v>180</v>
      </c>
      <c r="F27" s="5" t="s">
        <v>156</v>
      </c>
      <c r="G27" s="213"/>
      <c r="O27" s="149">
        <v>26</v>
      </c>
    </row>
    <row r="28" spans="2:15" x14ac:dyDescent="0.15">
      <c r="B28" s="140" t="s">
        <v>120</v>
      </c>
      <c r="C28" s="141" t="s">
        <v>28</v>
      </c>
      <c r="E28" s="10" t="s">
        <v>191</v>
      </c>
      <c r="F28" s="8" t="s">
        <v>172</v>
      </c>
      <c r="G28" s="213"/>
      <c r="O28" s="149">
        <v>27</v>
      </c>
    </row>
    <row r="29" spans="2:15" x14ac:dyDescent="0.15">
      <c r="E29" s="10" t="s">
        <v>190</v>
      </c>
      <c r="F29" s="8" t="s">
        <v>173</v>
      </c>
      <c r="G29" s="213"/>
      <c r="O29" s="149">
        <v>28</v>
      </c>
    </row>
    <row r="30" spans="2:15" x14ac:dyDescent="0.15">
      <c r="E30" s="13" t="s">
        <v>64</v>
      </c>
      <c r="F30" s="7" t="s">
        <v>36</v>
      </c>
      <c r="G30" s="213"/>
      <c r="O30" s="149">
        <v>29</v>
      </c>
    </row>
    <row r="31" spans="2:15" x14ac:dyDescent="0.15">
      <c r="E31" s="10" t="s">
        <v>67</v>
      </c>
      <c r="F31" s="7" t="s">
        <v>66</v>
      </c>
      <c r="G31" s="213"/>
      <c r="O31" s="149">
        <v>30</v>
      </c>
    </row>
    <row r="32" spans="2:15" x14ac:dyDescent="0.15">
      <c r="E32" s="13" t="s">
        <v>68</v>
      </c>
      <c r="F32" s="7" t="s">
        <v>69</v>
      </c>
      <c r="G32" s="213"/>
      <c r="O32" s="149">
        <v>31</v>
      </c>
    </row>
    <row r="33" spans="5:7" x14ac:dyDescent="0.15">
      <c r="E33" s="10" t="s">
        <v>70</v>
      </c>
      <c r="F33" s="7" t="s">
        <v>71</v>
      </c>
      <c r="G33" s="213"/>
    </row>
    <row r="34" spans="5:7" x14ac:dyDescent="0.15">
      <c r="E34" s="13" t="s">
        <v>65</v>
      </c>
      <c r="F34" s="7" t="s">
        <v>37</v>
      </c>
      <c r="G34" s="213"/>
    </row>
    <row r="35" spans="5:7" x14ac:dyDescent="0.15">
      <c r="E35" s="10" t="s">
        <v>72</v>
      </c>
      <c r="F35" s="5" t="s">
        <v>73</v>
      </c>
      <c r="G35" s="213"/>
    </row>
    <row r="36" spans="5:7" x14ac:dyDescent="0.15">
      <c r="E36" s="13" t="s">
        <v>75</v>
      </c>
      <c r="F36" s="7" t="s">
        <v>74</v>
      </c>
      <c r="G36" s="213"/>
    </row>
    <row r="37" spans="5:7" x14ac:dyDescent="0.15">
      <c r="E37" s="13" t="s">
        <v>76</v>
      </c>
      <c r="F37" s="5" t="s">
        <v>77</v>
      </c>
      <c r="G37" s="213"/>
    </row>
    <row r="38" spans="5:7" x14ac:dyDescent="0.15">
      <c r="E38" s="13" t="s">
        <v>97</v>
      </c>
      <c r="F38" s="7" t="s">
        <v>96</v>
      </c>
      <c r="G38" s="213"/>
    </row>
    <row r="39" spans="5:7" x14ac:dyDescent="0.15">
      <c r="E39" s="13" t="s">
        <v>78</v>
      </c>
      <c r="F39" s="9" t="s">
        <v>38</v>
      </c>
      <c r="G39" s="213"/>
    </row>
    <row r="40" spans="5:7" x14ac:dyDescent="0.15">
      <c r="E40" s="13" t="s">
        <v>181</v>
      </c>
      <c r="F40" s="9" t="s">
        <v>157</v>
      </c>
      <c r="G40" s="213"/>
    </row>
    <row r="41" spans="5:7" x14ac:dyDescent="0.15">
      <c r="E41" s="13" t="s">
        <v>182</v>
      </c>
      <c r="F41" s="5" t="s">
        <v>158</v>
      </c>
      <c r="G41" s="213"/>
    </row>
    <row r="42" spans="5:7" x14ac:dyDescent="0.15">
      <c r="E42" s="13" t="s">
        <v>79</v>
      </c>
      <c r="F42" s="5" t="s">
        <v>39</v>
      </c>
      <c r="G42" s="213"/>
    </row>
    <row r="43" spans="5:7" x14ac:dyDescent="0.15">
      <c r="E43" s="13" t="s">
        <v>183</v>
      </c>
      <c r="F43" s="9" t="s">
        <v>159</v>
      </c>
      <c r="G43" s="213"/>
    </row>
    <row r="44" spans="5:7" x14ac:dyDescent="0.15">
      <c r="E44" s="13" t="s">
        <v>184</v>
      </c>
      <c r="F44" s="5" t="s">
        <v>160</v>
      </c>
      <c r="G44" s="213"/>
    </row>
    <row r="45" spans="5:7" x14ac:dyDescent="0.15">
      <c r="E45" s="10" t="s">
        <v>80</v>
      </c>
      <c r="F45" s="5" t="s">
        <v>40</v>
      </c>
      <c r="G45" s="213"/>
    </row>
    <row r="46" spans="5:7" x14ac:dyDescent="0.15">
      <c r="E46" s="13" t="s">
        <v>81</v>
      </c>
      <c r="F46" s="5" t="s">
        <v>41</v>
      </c>
      <c r="G46" s="213"/>
    </row>
    <row r="47" spans="5:7" x14ac:dyDescent="0.15">
      <c r="E47" s="10" t="s">
        <v>82</v>
      </c>
      <c r="F47" s="5" t="s">
        <v>42</v>
      </c>
      <c r="G47" s="213"/>
    </row>
    <row r="48" spans="5:7" x14ac:dyDescent="0.15">
      <c r="E48" s="13" t="s">
        <v>83</v>
      </c>
      <c r="F48" s="5" t="s">
        <v>84</v>
      </c>
      <c r="G48" s="213"/>
    </row>
    <row r="49" spans="5:7" x14ac:dyDescent="0.15">
      <c r="E49" s="13" t="s">
        <v>85</v>
      </c>
      <c r="F49" s="5" t="s">
        <v>43</v>
      </c>
      <c r="G49" s="213"/>
    </row>
    <row r="50" spans="5:7" x14ac:dyDescent="0.15">
      <c r="E50" s="13" t="s">
        <v>87</v>
      </c>
      <c r="F50" s="5" t="s">
        <v>86</v>
      </c>
      <c r="G50" s="213"/>
    </row>
    <row r="51" spans="5:7" x14ac:dyDescent="0.15">
      <c r="E51" s="13" t="s">
        <v>185</v>
      </c>
      <c r="F51" s="5" t="s">
        <v>161</v>
      </c>
      <c r="G51" s="213"/>
    </row>
    <row r="52" spans="5:7" x14ac:dyDescent="0.15">
      <c r="E52" s="13" t="s">
        <v>88</v>
      </c>
      <c r="F52" s="5" t="s">
        <v>44</v>
      </c>
      <c r="G52" s="213"/>
    </row>
    <row r="53" spans="5:7" x14ac:dyDescent="0.15">
      <c r="E53" s="13" t="s">
        <v>89</v>
      </c>
      <c r="F53" s="5" t="s">
        <v>45</v>
      </c>
      <c r="G53" s="213"/>
    </row>
    <row r="54" spans="5:7" x14ac:dyDescent="0.15">
      <c r="E54" s="13" t="s">
        <v>90</v>
      </c>
      <c r="F54" s="5" t="s">
        <v>46</v>
      </c>
      <c r="G54" s="213"/>
    </row>
    <row r="55" spans="5:7" x14ac:dyDescent="0.15">
      <c r="E55" s="13" t="s">
        <v>91</v>
      </c>
      <c r="F55" s="5" t="s">
        <v>162</v>
      </c>
      <c r="G55" s="213"/>
    </row>
    <row r="56" spans="5:7" x14ac:dyDescent="0.15">
      <c r="E56" s="13" t="s">
        <v>92</v>
      </c>
      <c r="F56" s="5" t="s">
        <v>163</v>
      </c>
      <c r="G56" s="213"/>
    </row>
    <row r="57" spans="5:7" x14ac:dyDescent="0.15">
      <c r="E57" s="13" t="s">
        <v>93</v>
      </c>
      <c r="F57" s="5" t="s">
        <v>164</v>
      </c>
      <c r="G57" s="213"/>
    </row>
    <row r="58" spans="5:7" x14ac:dyDescent="0.15">
      <c r="E58" s="13" t="s">
        <v>186</v>
      </c>
      <c r="F58" s="5" t="s">
        <v>165</v>
      </c>
      <c r="G58" s="213"/>
    </row>
    <row r="59" spans="5:7" x14ac:dyDescent="0.15">
      <c r="E59" s="13" t="s">
        <v>187</v>
      </c>
      <c r="F59" s="5" t="s">
        <v>166</v>
      </c>
      <c r="G59" s="213"/>
    </row>
    <row r="60" spans="5:7" x14ac:dyDescent="0.15">
      <c r="E60" s="13" t="s">
        <v>188</v>
      </c>
      <c r="F60" s="5" t="s">
        <v>167</v>
      </c>
      <c r="G60" s="213"/>
    </row>
    <row r="61" spans="5:7" x14ac:dyDescent="0.15">
      <c r="E61" s="13" t="s">
        <v>189</v>
      </c>
      <c r="F61" s="5" t="s">
        <v>168</v>
      </c>
      <c r="G61" s="213"/>
    </row>
    <row r="62" spans="5:7" x14ac:dyDescent="0.15">
      <c r="E62" s="13" t="s">
        <v>94</v>
      </c>
      <c r="F62" s="5" t="s">
        <v>95</v>
      </c>
      <c r="G62" s="213"/>
    </row>
    <row r="63" spans="5:7" x14ac:dyDescent="0.15">
      <c r="E63" s="13" t="s">
        <v>171</v>
      </c>
      <c r="F63" s="5" t="s">
        <v>169</v>
      </c>
      <c r="G63" s="213"/>
    </row>
  </sheetData>
  <sheetProtection password="CA62" sheet="1" objects="1" scenarios="1" selectLockedCells="1" selectUnlockedCells="1"/>
  <phoneticPr fontId="9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14</vt:i4>
      </vt:variant>
    </vt:vector>
  </HeadingPairs>
  <TitlesOfParts>
    <vt:vector size="19" baseType="lpstr">
      <vt:lpstr>1　Application Form</vt:lpstr>
      <vt:lpstr>2　Calculation Table</vt:lpstr>
      <vt:lpstr>1 Sample</vt:lpstr>
      <vt:lpstr>大学作業用</vt:lpstr>
      <vt:lpstr>リスト</vt:lpstr>
      <vt:lpstr>'1　Application Form'!Print_Area</vt:lpstr>
      <vt:lpstr>'1 Sample'!Print_Area</vt:lpstr>
      <vt:lpstr>'2　Calculation Table'!Print_Area</vt:lpstr>
      <vt:lpstr>大学作業用!Print_Area</vt:lpstr>
      <vt:lpstr>プログラムコード</vt:lpstr>
      <vt:lpstr>英語学部</vt:lpstr>
      <vt:lpstr>英語協定校</vt:lpstr>
      <vt:lpstr>学期</vt:lpstr>
      <vt:lpstr>学年</vt:lpstr>
      <vt:lpstr>学部・研究科</vt:lpstr>
      <vt:lpstr>協定校</vt:lpstr>
      <vt:lpstr>月</vt:lpstr>
      <vt:lpstr>日</vt:lpstr>
      <vt:lpstr>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2017-06-15T08:20:27Z</dcterms:modified>
</cp:coreProperties>
</file>