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openxmlformats-officedocument.spreadsheetml.connections+xml" PartName="/xl/connections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acvo.ots.adm.u-tokyo.ac.jp\本部\00本部事務\08総務部\04広報課\01広報企画チーム\15 概要\★R8(2026)\R8(2026)資料編\04_作業中\"/>
    </mc:Choice>
  </mc:AlternateContent>
  <xr:revisionPtr revIDLastSave="0" documentId="13_ncr:1_{EE03C2D3-A064-4450-BE49-C46A7BA85D37}" xr6:coauthVersionLast="47" xr6:coauthVersionMax="47" xr10:uidLastSave="{00000000-0000-0000-0000-000000000000}"/>
  <bookViews>
    <workbookView xWindow="3120" yWindow="564" windowWidth="18276" windowHeight="12360" tabRatio="842" xr2:uid="{EA73ABF8-5BE2-42CE-9DFF-1DAF79DE5A39}"/>
  </bookViews>
  <sheets>
    <sheet name="1_2_1" sheetId="23" r:id="rId1"/>
    <sheet name="1_2_2" sheetId="18" r:id="rId2"/>
  </sheets>
  <definedNames>
    <definedName name="_xlnm.Print_Area" localSheetId="0">'1_2_1'!$A$2:$P$71</definedName>
    <definedName name="_xlnm.Print_Area" localSheetId="1">'1_2_2'!$A$2:$M$97</definedName>
    <definedName name="_xlnm.Print_Titles" localSheetId="0">'1_2_1'!$2:$2</definedName>
    <definedName name="_xlnm.Print_Titles" localSheetId="1">'1_2_2'!$2:$2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8" i="23" l="1"/>
  <c r="N28" i="23"/>
  <c r="L39" i="18"/>
  <c r="K39" i="18"/>
  <c r="R57" i="18"/>
  <c r="R97" i="18"/>
  <c r="R96" i="18"/>
  <c r="R95" i="18"/>
  <c r="R94" i="18"/>
  <c r="R93" i="18"/>
  <c r="R92" i="18"/>
  <c r="R91" i="18"/>
  <c r="R90" i="18"/>
  <c r="R89" i="18"/>
  <c r="R88" i="18"/>
  <c r="R83" i="18"/>
  <c r="R82" i="18"/>
  <c r="R81" i="18"/>
  <c r="R80" i="18"/>
  <c r="R79" i="18"/>
  <c r="R78" i="18"/>
  <c r="R77" i="18"/>
  <c r="R76" i="18"/>
  <c r="R75" i="18"/>
  <c r="R74" i="18"/>
  <c r="R70" i="18"/>
  <c r="R69" i="18"/>
  <c r="R68" i="18"/>
  <c r="R67" i="18"/>
  <c r="R66" i="18"/>
  <c r="R65" i="18"/>
  <c r="R64" i="18"/>
  <c r="R63" i="18"/>
  <c r="R62" i="18"/>
  <c r="R61" i="18"/>
  <c r="H14" i="23"/>
  <c r="G41" i="23" l="1"/>
  <c r="D7" i="18"/>
  <c r="D6" i="18"/>
  <c r="L25" i="23"/>
  <c r="O58" i="23"/>
  <c r="J40" i="23"/>
  <c r="G50" i="23"/>
  <c r="L19" i="23"/>
  <c r="E7" i="23"/>
  <c r="H7" i="23"/>
  <c r="K7" i="23"/>
  <c r="D27" i="18" l="1"/>
  <c r="D24" i="18"/>
  <c r="D23" i="18"/>
  <c r="D22" i="18"/>
  <c r="D28" i="18"/>
  <c r="D26" i="18"/>
  <c r="D25" i="18"/>
  <c r="D21" i="18"/>
  <c r="D20" i="18"/>
  <c r="D19" i="18"/>
  <c r="D18" i="18"/>
  <c r="D17" i="18"/>
  <c r="D16" i="18"/>
  <c r="D15" i="18"/>
  <c r="C30" i="18"/>
  <c r="B30" i="18"/>
  <c r="B29" i="18"/>
  <c r="C29" i="18"/>
  <c r="D29" i="18" l="1"/>
  <c r="D30" i="18"/>
  <c r="J29" i="23" l="1"/>
  <c r="I29" i="23"/>
  <c r="H40" i="18" s="1"/>
  <c r="H26" i="23"/>
  <c r="H20" i="23"/>
  <c r="H18" i="23"/>
  <c r="H16" i="23"/>
  <c r="H10" i="23"/>
  <c r="H8" i="23"/>
  <c r="K26" i="23"/>
  <c r="K24" i="23"/>
  <c r="K22" i="23"/>
  <c r="K18" i="23"/>
  <c r="K14" i="23"/>
  <c r="K27" i="23"/>
  <c r="K25" i="23"/>
  <c r="K23" i="23"/>
  <c r="K21" i="23"/>
  <c r="K19" i="23"/>
  <c r="K17" i="23"/>
  <c r="K15" i="23"/>
  <c r="K13" i="23"/>
  <c r="K11" i="23"/>
  <c r="K9" i="23"/>
  <c r="H27" i="23"/>
  <c r="H25" i="23"/>
  <c r="H21" i="23"/>
  <c r="H19" i="23"/>
  <c r="H17" i="23"/>
  <c r="H15" i="23"/>
  <c r="H9" i="23"/>
  <c r="H11" i="23"/>
  <c r="M11" i="23"/>
  <c r="K6" i="23"/>
  <c r="H6" i="23"/>
  <c r="O37" i="23"/>
  <c r="N37" i="23"/>
  <c r="L68" i="23"/>
  <c r="L67" i="23"/>
  <c r="K68" i="23"/>
  <c r="K67" i="23"/>
  <c r="M37" i="23"/>
  <c r="H67" i="23"/>
  <c r="J37" i="23"/>
  <c r="E67" i="23"/>
  <c r="C67" i="23"/>
  <c r="B68" i="23"/>
  <c r="B67" i="23"/>
  <c r="D37" i="23"/>
  <c r="D38" i="23"/>
  <c r="L6" i="23"/>
  <c r="H12" i="23"/>
  <c r="C29" i="23"/>
  <c r="D28" i="23"/>
  <c r="C28" i="23"/>
  <c r="M10" i="23"/>
  <c r="M8" i="23"/>
  <c r="M6" i="23"/>
  <c r="E6" i="23"/>
  <c r="R56" i="18"/>
  <c r="M27" i="23"/>
  <c r="M26" i="23"/>
  <c r="M25" i="23"/>
  <c r="M24" i="23"/>
  <c r="M23" i="23"/>
  <c r="M22" i="23"/>
  <c r="M21" i="23"/>
  <c r="M20" i="23"/>
  <c r="M19" i="23"/>
  <c r="M18" i="23"/>
  <c r="M17" i="23"/>
  <c r="M16" i="23"/>
  <c r="M15" i="23"/>
  <c r="M14" i="23"/>
  <c r="M13" i="23"/>
  <c r="M12" i="23"/>
  <c r="M9" i="23"/>
  <c r="M7" i="23"/>
  <c r="L27" i="23"/>
  <c r="L26" i="23"/>
  <c r="L24" i="23"/>
  <c r="L23" i="23"/>
  <c r="L22" i="23"/>
  <c r="L21" i="23"/>
  <c r="L20" i="23"/>
  <c r="L18" i="23"/>
  <c r="L17" i="23"/>
  <c r="L16" i="23"/>
  <c r="L15" i="23"/>
  <c r="L14" i="23"/>
  <c r="L13" i="23"/>
  <c r="L12" i="23"/>
  <c r="L11" i="23"/>
  <c r="L10" i="23"/>
  <c r="L9" i="23"/>
  <c r="L8" i="23"/>
  <c r="L7" i="23"/>
  <c r="F29" i="23"/>
  <c r="H29" i="23" s="1"/>
  <c r="H13" i="23"/>
  <c r="I68" i="23"/>
  <c r="H68" i="23"/>
  <c r="F68" i="23"/>
  <c r="E68" i="23"/>
  <c r="C68" i="23"/>
  <c r="I67" i="23"/>
  <c r="F67" i="23"/>
  <c r="O66" i="23"/>
  <c r="N66" i="23"/>
  <c r="O65" i="23"/>
  <c r="N65" i="23"/>
  <c r="O64" i="23"/>
  <c r="N64" i="23"/>
  <c r="O63" i="23"/>
  <c r="N63" i="23"/>
  <c r="O62" i="23"/>
  <c r="N62" i="23"/>
  <c r="O61" i="23"/>
  <c r="N61" i="23"/>
  <c r="O60" i="23"/>
  <c r="N60" i="23"/>
  <c r="O59" i="23"/>
  <c r="N59" i="23"/>
  <c r="N58" i="23"/>
  <c r="O57" i="23"/>
  <c r="N57" i="23"/>
  <c r="O56" i="23"/>
  <c r="N56" i="23"/>
  <c r="O55" i="23"/>
  <c r="N55" i="23"/>
  <c r="O54" i="23"/>
  <c r="N54" i="23"/>
  <c r="O53" i="23"/>
  <c r="N53" i="23"/>
  <c r="O52" i="23"/>
  <c r="N52" i="23"/>
  <c r="O51" i="23"/>
  <c r="N51" i="23"/>
  <c r="O50" i="23"/>
  <c r="N50" i="23"/>
  <c r="O49" i="23"/>
  <c r="N49" i="23"/>
  <c r="O48" i="23"/>
  <c r="N48" i="23"/>
  <c r="O47" i="23"/>
  <c r="N47" i="23"/>
  <c r="O46" i="23"/>
  <c r="N46" i="23"/>
  <c r="O45" i="23"/>
  <c r="N45" i="23"/>
  <c r="O44" i="23"/>
  <c r="N44" i="23"/>
  <c r="O43" i="23"/>
  <c r="N43" i="23"/>
  <c r="O42" i="23"/>
  <c r="N42" i="23"/>
  <c r="O41" i="23"/>
  <c r="N41" i="23"/>
  <c r="O40" i="23"/>
  <c r="N40" i="23"/>
  <c r="O39" i="23"/>
  <c r="N39" i="23"/>
  <c r="O38" i="23"/>
  <c r="N38" i="23"/>
  <c r="N68" i="23" s="1"/>
  <c r="P59" i="23"/>
  <c r="M66" i="23"/>
  <c r="M65" i="23"/>
  <c r="M64" i="23"/>
  <c r="M63" i="23"/>
  <c r="M62" i="23"/>
  <c r="M61" i="23"/>
  <c r="M60" i="23"/>
  <c r="M59" i="23"/>
  <c r="M58" i="23"/>
  <c r="M57" i="23"/>
  <c r="M56" i="23"/>
  <c r="M55" i="23"/>
  <c r="M54" i="23"/>
  <c r="M53" i="23"/>
  <c r="M52" i="23"/>
  <c r="M51" i="23"/>
  <c r="M50" i="23"/>
  <c r="M49" i="23"/>
  <c r="M48" i="23"/>
  <c r="M47" i="23"/>
  <c r="M46" i="23"/>
  <c r="M45" i="23"/>
  <c r="M44" i="23"/>
  <c r="M43" i="23"/>
  <c r="M42" i="23"/>
  <c r="M41" i="23"/>
  <c r="M40" i="23"/>
  <c r="M39" i="23"/>
  <c r="M38" i="23"/>
  <c r="J66" i="23"/>
  <c r="J65" i="23"/>
  <c r="J64" i="23"/>
  <c r="J63" i="23"/>
  <c r="J62" i="23"/>
  <c r="J61" i="23"/>
  <c r="J60" i="23"/>
  <c r="J59" i="23"/>
  <c r="J58" i="23"/>
  <c r="J57" i="23"/>
  <c r="J56" i="23"/>
  <c r="J55" i="23"/>
  <c r="J54" i="23"/>
  <c r="J53" i="23"/>
  <c r="J52" i="23"/>
  <c r="J51" i="23"/>
  <c r="J50" i="23"/>
  <c r="J49" i="23"/>
  <c r="J48" i="23"/>
  <c r="J47" i="23"/>
  <c r="J46" i="23"/>
  <c r="J45" i="23"/>
  <c r="J44" i="23"/>
  <c r="J43" i="23"/>
  <c r="J42" i="23"/>
  <c r="J41" i="23"/>
  <c r="J39" i="23"/>
  <c r="J38" i="23"/>
  <c r="G66" i="23"/>
  <c r="G65" i="23"/>
  <c r="G54" i="23"/>
  <c r="G53" i="23"/>
  <c r="G49" i="23"/>
  <c r="G42" i="23"/>
  <c r="D64" i="23"/>
  <c r="D63" i="23"/>
  <c r="D62" i="23"/>
  <c r="D61" i="23"/>
  <c r="D60" i="23"/>
  <c r="D59" i="23"/>
  <c r="D58" i="23"/>
  <c r="D57" i="23"/>
  <c r="D56" i="23"/>
  <c r="D55" i="23"/>
  <c r="D54" i="23"/>
  <c r="D53" i="23"/>
  <c r="D52" i="23"/>
  <c r="D51" i="23"/>
  <c r="D50" i="23"/>
  <c r="D49" i="23"/>
  <c r="D48" i="23"/>
  <c r="D47" i="23"/>
  <c r="D46" i="23"/>
  <c r="D45" i="23"/>
  <c r="D44" i="23"/>
  <c r="D43" i="23"/>
  <c r="D42" i="23"/>
  <c r="D41" i="23"/>
  <c r="D40" i="23"/>
  <c r="D39" i="23"/>
  <c r="N26" i="23"/>
  <c r="N24" i="23"/>
  <c r="N22" i="23"/>
  <c r="N20" i="23"/>
  <c r="N18" i="23"/>
  <c r="N16" i="23"/>
  <c r="N14" i="23"/>
  <c r="N13" i="23"/>
  <c r="N12" i="23"/>
  <c r="N10" i="23"/>
  <c r="N8" i="23"/>
  <c r="K20" i="23"/>
  <c r="K16" i="23"/>
  <c r="K12" i="23"/>
  <c r="K10" i="23"/>
  <c r="K8" i="23"/>
  <c r="H24" i="23"/>
  <c r="H23" i="23"/>
  <c r="H22" i="23"/>
  <c r="I28" i="23"/>
  <c r="H39" i="18" s="1"/>
  <c r="M28" i="23"/>
  <c r="J28" i="23"/>
  <c r="I39" i="18" s="1"/>
  <c r="G29" i="23"/>
  <c r="G28" i="23"/>
  <c r="F28" i="23"/>
  <c r="H28" i="23" s="1"/>
  <c r="D29" i="23"/>
  <c r="E27" i="23"/>
  <c r="E26" i="23"/>
  <c r="E25" i="23"/>
  <c r="E24" i="23"/>
  <c r="E23" i="23"/>
  <c r="E22" i="23"/>
  <c r="E21" i="23"/>
  <c r="E20" i="23"/>
  <c r="E19" i="23"/>
  <c r="E18" i="23"/>
  <c r="E17" i="23"/>
  <c r="E16" i="23"/>
  <c r="E15" i="23"/>
  <c r="E14" i="23"/>
  <c r="E13" i="23"/>
  <c r="E12" i="23"/>
  <c r="E11" i="23"/>
  <c r="E10" i="23"/>
  <c r="E9" i="23"/>
  <c r="E29" i="23" s="1"/>
  <c r="E8" i="23"/>
  <c r="R55" i="18"/>
  <c r="R54" i="18"/>
  <c r="R53" i="18"/>
  <c r="R52" i="18"/>
  <c r="R51" i="18"/>
  <c r="R50" i="18"/>
  <c r="R49" i="18"/>
  <c r="R48" i="18"/>
  <c r="J39" i="18" l="1"/>
  <c r="F39" i="18"/>
  <c r="E39" i="18"/>
  <c r="E28" i="23"/>
  <c r="N6" i="23"/>
  <c r="N27" i="23"/>
  <c r="N25" i="23"/>
  <c r="N21" i="23"/>
  <c r="N19" i="23"/>
  <c r="N15" i="23"/>
  <c r="N11" i="23"/>
  <c r="N9" i="23"/>
  <c r="N7" i="23"/>
  <c r="L29" i="23"/>
  <c r="F40" i="18"/>
  <c r="M67" i="23"/>
  <c r="G67" i="23"/>
  <c r="B39" i="18"/>
  <c r="C39" i="18"/>
  <c r="C40" i="18"/>
  <c r="P37" i="23"/>
  <c r="N67" i="23"/>
  <c r="D67" i="23"/>
  <c r="B40" i="18"/>
  <c r="D68" i="23"/>
  <c r="N17" i="23"/>
  <c r="E40" i="18"/>
  <c r="K29" i="23"/>
  <c r="I40" i="18"/>
  <c r="M29" i="23"/>
  <c r="N23" i="23"/>
  <c r="N29" i="23" s="1"/>
  <c r="P44" i="23"/>
  <c r="P56" i="23"/>
  <c r="P41" i="23"/>
  <c r="P47" i="23"/>
  <c r="P54" i="23"/>
  <c r="P66" i="23"/>
  <c r="P42" i="23"/>
  <c r="P48" i="23"/>
  <c r="P57" i="23"/>
  <c r="P60" i="23"/>
  <c r="J68" i="23"/>
  <c r="M68" i="23"/>
  <c r="P38" i="23"/>
  <c r="P50" i="23"/>
  <c r="P53" i="23"/>
  <c r="P62" i="23"/>
  <c r="P65" i="23"/>
  <c r="O67" i="23"/>
  <c r="G68" i="23"/>
  <c r="J67" i="23"/>
  <c r="P63" i="23"/>
  <c r="P43" i="23"/>
  <c r="P49" i="23"/>
  <c r="P55" i="23"/>
  <c r="P58" i="23"/>
  <c r="P64" i="23"/>
  <c r="P46" i="23"/>
  <c r="P52" i="23"/>
  <c r="P61" i="23"/>
  <c r="P40" i="23"/>
  <c r="O68" i="23"/>
  <c r="P39" i="23"/>
  <c r="P45" i="23"/>
  <c r="P51" i="23"/>
  <c r="K28" i="23"/>
  <c r="G39" i="18" l="1"/>
  <c r="G40" i="18"/>
  <c r="K40" i="18"/>
  <c r="D39" i="18"/>
  <c r="D40" i="18"/>
  <c r="L40" i="18"/>
  <c r="J40" i="18"/>
  <c r="P68" i="23"/>
  <c r="P67" i="23"/>
  <c r="M40" i="18" l="1"/>
  <c r="M39" i="18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37816D-E761-4CF0-B333-DA38E325FF9F}" keepAlive="1" name="クエリ - Page001" description="ブック内の 'Page001' クエリへの接続です。" type="5" refreshedVersion="0" background="1" saveData="1">
    <dbPr connection="Provider=Microsoft.Mashup.OleDb.1;Data Source=$Workbook$;Location=Page001;Extended Properties=&quot;&quot;" command="SELECT * FROM [Page001]"/>
  </connection>
  <connection id="2" xr16:uid="{6651FD72-6BCC-4BE8-B94B-07C1CEA4896E}" keepAlive="1" name="クエリ - Page001 (2)" description="ブック内の 'Page001 (2)' クエリへの接続です。" type="5" refreshedVersion="0" background="1" saveData="1">
    <dbPr connection="Provider=Microsoft.Mashup.OleDb.1;Data Source=$Workbook$;Location=&quot;Page001 (2)&quot;;Extended Properties=&quot;&quot;" command="SELECT * FROM [Page001 (2)]"/>
  </connection>
  <connection id="3" xr16:uid="{6CBF2ED3-767E-4132-87C7-4F385ADA87C7}" keepAlive="1" name="クエリ - Page001 (3)" description="ブック内の 'Page001 (3)' クエリへの接続です。" type="5" refreshedVersion="0" background="1" saveData="1">
    <dbPr connection="Provider=Microsoft.Mashup.OleDb.1;Data Source=$Workbook$;Location=&quot;Page001 (3)&quot;;Extended Properties=&quot;&quot;" command="SELECT * FROM [Page001 (3)]"/>
  </connection>
  <connection id="4" xr16:uid="{1662D1A1-0598-4747-B74F-9D963F2D8D70}" keepAlive="1" name="クエリ - Page002" description="ブック内の 'Page002' クエリへの接続です。" type="5" refreshedVersion="8" background="1" saveData="1">
    <dbPr connection="Provider=Microsoft.Mashup.OleDb.1;Data Source=$Workbook$;Location=Page002;Extended Properties=&quot;&quot;" command="SELECT * FROM [Page002]"/>
  </connection>
  <connection id="5" xr16:uid="{E437BE0D-73C6-4097-A4D3-C68E92943553}" keepAlive="1" name="クエリ - Table001 (Page 1)" description="ブック内の 'Table001 (Page 1)' クエリへの接続です。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6" xr16:uid="{CB0A08D4-B3D4-4ABB-A783-B178ADBB829E}" keepAlive="1" name="クエリ - Table001 (Page 1) (10)" description="ブック内の 'Table001 (Page 1) (10)' クエリへの接続です。" type="5" refreshedVersion="0" background="1">
    <dbPr connection="Provider=Microsoft.Mashup.OleDb.1;Data Source=$Workbook$;Location=&quot;Table001 (Page 1) (10)&quot;;Extended Properties=&quot;&quot;" command="SELECT * FROM [Table001 (Page 1) (10)]"/>
  </connection>
  <connection id="7" xr16:uid="{9748BA9B-85A0-409B-9EEF-876EF546BC3D}" keepAlive="1" name="クエリ - Table001 (Page 1) (11)" description="ブック内の 'Table001 (Page 1) (11)' クエリへの接続です。" type="5" refreshedVersion="0" background="1">
    <dbPr connection="Provider=Microsoft.Mashup.OleDb.1;Data Source=$Workbook$;Location=&quot;Table001 (Page 1) (11)&quot;;Extended Properties=&quot;&quot;" command="SELECT * FROM [Table001 (Page 1) (11)]"/>
  </connection>
  <connection id="8" xr16:uid="{91207855-EF94-4C05-B2CA-C0226EAD23A1}" keepAlive="1" name="クエリ - Table001 (Page 1) (12)" description="ブック内の 'Table001 (Page 1) (12)' クエリへの接続です。" type="5" refreshedVersion="0" background="1" saveData="1">
    <dbPr connection="Provider=Microsoft.Mashup.OleDb.1;Data Source=$Workbook$;Location=&quot;Table001 (Page 1) (12)&quot;;Extended Properties=&quot;&quot;" command="SELECT * FROM [Table001 (Page 1) (12)]"/>
  </connection>
  <connection id="9" xr16:uid="{A78C5EB5-1521-4173-B2C5-438FBA3884D7}" keepAlive="1" name="クエリ - Table001 (Page 1) (13)" description="ブック内の 'Table001 (Page 1) (13)' クエリへの接続です。" type="5" refreshedVersion="0" background="1" saveData="1">
    <dbPr connection="Provider=Microsoft.Mashup.OleDb.1;Data Source=$Workbook$;Location=&quot;Table001 (Page 1) (13)&quot;;Extended Properties=&quot;&quot;" command="SELECT * FROM [Table001 (Page 1) (13)]"/>
  </connection>
  <connection id="10" xr16:uid="{A4406325-7C27-4B91-A8E5-4994A2BA53BB}" keepAlive="1" name="クエリ - Table001 (Page 1) (14)" description="ブック内の 'Table001 (Page 1) (14)' クエリへの接続です。" type="5" refreshedVersion="0" background="1" saveData="1">
    <dbPr connection="Provider=Microsoft.Mashup.OleDb.1;Data Source=$Workbook$;Location=&quot;Table001 (Page 1) (14)&quot;;Extended Properties=&quot;&quot;" command="SELECT * FROM [Table001 (Page 1) (14)]"/>
  </connection>
  <connection id="11" xr16:uid="{EFAB9F16-5FAB-4BEC-90BA-66E30D7DCE1F}" keepAlive="1" name="クエリ - Table001 (Page 1) (15)" description="ブック内の 'Table001 (Page 1) (15)' クエリへの接続です。" type="5" refreshedVersion="0" background="1" saveData="1">
    <dbPr connection="Provider=Microsoft.Mashup.OleDb.1;Data Source=$Workbook$;Location=&quot;Table001 (Page 1) (15)&quot;;Extended Properties=&quot;&quot;" command="SELECT * FROM [Table001 (Page 1) (15)]"/>
  </connection>
  <connection id="12" xr16:uid="{E2093D20-BB96-4E04-8A8A-840392148954}" keepAlive="1" name="クエリ - Table001 (Page 1) (16)" description="ブック内の 'Table001 (Page 1) (16)' クエリへの接続です。" type="5" refreshedVersion="8" background="1" saveData="1">
    <dbPr connection="Provider=Microsoft.Mashup.OleDb.1;Data Source=$Workbook$;Location=&quot;Table001 (Page 1) (16)&quot;;Extended Properties=&quot;&quot;" command="SELECT * FROM [Table001 (Page 1) (16)]"/>
  </connection>
  <connection id="13" xr16:uid="{A0FC5D89-B429-4137-9EB7-56BF2664DC89}" keepAlive="1" name="クエリ - Table001 (Page 1) (17)" description="ブック内の 'Table001 (Page 1) (17)' クエリへの接続です。" type="5" refreshedVersion="0" background="1" saveData="1">
    <dbPr connection="Provider=Microsoft.Mashup.OleDb.1;Data Source=$Workbook$;Location=&quot;Table001 (Page 1) (17)&quot;;Extended Properties=&quot;&quot;" command="SELECT * FROM [Table001 (Page 1) (17)]"/>
  </connection>
  <connection id="14" xr16:uid="{22910C38-C010-4709-BD00-C5E95B5806AB}" keepAlive="1" name="クエリ - Table001 (Page 1) (18)" description="ブック内の 'Table001 (Page 1) (18)' クエリへの接続です。" type="5" refreshedVersion="0" background="1" saveData="1">
    <dbPr connection="Provider=Microsoft.Mashup.OleDb.1;Data Source=$Workbook$;Location=&quot;Table001 (Page 1) (18)&quot;;Extended Properties=&quot;&quot;" command="SELECT * FROM [Table001 (Page 1) (18)]"/>
  </connection>
  <connection id="15" xr16:uid="{58E0700C-4CB3-41A5-B5B7-7BD26BFB02A7}" keepAlive="1" name="クエリ - Table001 (Page 1) (19)" description="ブック内の 'Table001 (Page 1) (19)' クエリへの接続です。" type="5" refreshedVersion="0" background="1" saveData="1">
    <dbPr connection="Provider=Microsoft.Mashup.OleDb.1;Data Source=$Workbook$;Location=&quot;Table001 (Page 1) (19)&quot;;Extended Properties=&quot;&quot;" command="SELECT * FROM [Table001 (Page 1) (19)]"/>
  </connection>
  <connection id="16" xr16:uid="{C302D54D-A209-40C9-B89E-F47ED3556971}" keepAlive="1" name="クエリ - Table001 (Page 1) (2)" description="ブック内の 'Table001 (Page 1) (2)' クエリへの接続です。" type="5" refreshedVersion="0" background="1">
    <dbPr connection="Provider=Microsoft.Mashup.OleDb.1;Data Source=$Workbook$;Location=&quot;Table001 (Page 1) (2)&quot;;Extended Properties=&quot;&quot;" command="SELECT * FROM [Table001 (Page 1) (2)]"/>
  </connection>
  <connection id="17" xr16:uid="{A2CE0A39-1B40-4CE2-8D79-B407EC1DD2C2}" keepAlive="1" name="クエリ - Table001 (Page 1) (20)" description="ブック内の 'Table001 (Page 1) (20)' クエリへの接続です。" type="5" refreshedVersion="0" background="1" saveData="1">
    <dbPr connection="Provider=Microsoft.Mashup.OleDb.1;Data Source=$Workbook$;Location=&quot;Table001 (Page 1) (20)&quot;;Extended Properties=&quot;&quot;" command="SELECT * FROM [Table001 (Page 1) (20)]"/>
  </connection>
  <connection id="18" xr16:uid="{386B8776-A5FA-45A8-AE46-4EE3CBD760EA}" keepAlive="1" name="クエリ - Table001 (Page 1) (21)" description="ブック内の 'Table001 (Page 1) (21)' クエリへの接続です。" type="5" refreshedVersion="0" background="1" saveData="1">
    <dbPr connection="Provider=Microsoft.Mashup.OleDb.1;Data Source=$Workbook$;Location=&quot;Table001 (Page 1) (21)&quot;;Extended Properties=&quot;&quot;" command="SELECT * FROM [Table001 (Page 1) (21)]"/>
  </connection>
  <connection id="19" xr16:uid="{74F76197-A901-4F19-93D7-F8CEE2C455D0}" keepAlive="1" name="クエリ - Table001 (Page 1) (22)" description="ブック内の 'Table001 (Page 1) (22)' クエリへの接続です。" type="5" refreshedVersion="0" background="1" saveData="1">
    <dbPr connection="Provider=Microsoft.Mashup.OleDb.1;Data Source=$Workbook$;Location=&quot;Table001 (Page 1) (22)&quot;;Extended Properties=&quot;&quot;" command="SELECT * FROM [Table001 (Page 1) (22)]"/>
  </connection>
  <connection id="20" xr16:uid="{2100122E-3732-4C1D-B7EA-90C5556CBEDB}" keepAlive="1" name="クエリ - Table001 (Page 1) (23)" description="ブック内の 'Table001 (Page 1) (23)' クエリへの接続です。" type="5" refreshedVersion="8" background="1" saveData="1">
    <dbPr connection="Provider=Microsoft.Mashup.OleDb.1;Data Source=$Workbook$;Location=&quot;Table001 (Page 1) (23)&quot;;Extended Properties=&quot;&quot;" command="SELECT * FROM [Table001 (Page 1) (23)]"/>
  </connection>
  <connection id="21" xr16:uid="{69024358-29FC-442B-AE8C-09E40EA001F0}" keepAlive="1" name="クエリ - Table001 (Page 1) (24)" description="ブック内の 'Table001 (Page 1) (24)' クエリへの接続です。" type="5" refreshedVersion="0" background="1" saveData="1">
    <dbPr connection="Provider=Microsoft.Mashup.OleDb.1;Data Source=$Workbook$;Location=&quot;Table001 (Page 1) (24)&quot;;Extended Properties=&quot;&quot;" command="SELECT * FROM [Table001 (Page 1) (24)]"/>
  </connection>
  <connection id="22" xr16:uid="{18B9D758-FC56-455A-8186-E420423CC913}" keepAlive="1" name="クエリ - Table001 (Page 1) (25)" description="ブック内の 'Table001 (Page 1) (25)' クエリへの接続です。" type="5" refreshedVersion="0" background="1" saveData="1">
    <dbPr connection="Provider=Microsoft.Mashup.OleDb.1;Data Source=$Workbook$;Location=&quot;Table001 (Page 1) (25)&quot;;Extended Properties=&quot;&quot;" command="SELECT * FROM [Table001 (Page 1) (25)]"/>
  </connection>
  <connection id="23" xr16:uid="{33031438-3FF7-44CB-B6DE-F2394480ED37}" keepAlive="1" name="クエリ - Table001 (Page 1) (3)" description="ブック内の 'Table001 (Page 1) (3)' クエリへの接続です。" type="5" refreshedVersion="0" background="1">
    <dbPr connection="Provider=Microsoft.Mashup.OleDb.1;Data Source=$Workbook$;Location=&quot;Table001 (Page 1) (3)&quot;;Extended Properties=&quot;&quot;" command="SELECT * FROM [Table001 (Page 1) (3)]"/>
  </connection>
  <connection id="24" xr16:uid="{DEDEBA5E-6C55-4EEA-8C41-92DCA4B69D27}" keepAlive="1" name="クエリ - Table001 (Page 1) (4)" description="ブック内の 'Table001 (Page 1) (4)' クエリへの接続です。" type="5" refreshedVersion="0" background="1">
    <dbPr connection="Provider=Microsoft.Mashup.OleDb.1;Data Source=$Workbook$;Location=&quot;Table001 (Page 1) (4)&quot;;Extended Properties=&quot;&quot;" command="SELECT * FROM [Table001 (Page 1) (4)]"/>
  </connection>
  <connection id="25" xr16:uid="{04C4F5C1-04BA-45CB-9813-038D1C7FE9F2}" keepAlive="1" name="クエリ - Table001 (Page 1) (5)" description="ブック内の 'Table001 (Page 1) (5)' クエリへの接続です。" type="5" refreshedVersion="0" background="1">
    <dbPr connection="Provider=Microsoft.Mashup.OleDb.1;Data Source=$Workbook$;Location=&quot;Table001 (Page 1) (5)&quot;;Extended Properties=&quot;&quot;" command="SELECT * FROM [Table001 (Page 1) (5)]"/>
  </connection>
  <connection id="26" xr16:uid="{E4ECBF99-7D70-4496-9041-CB0E91A2B816}" keepAlive="1" name="クエリ - Table001 (Page 1) (6)" description="ブック内の 'Table001 (Page 1) (6)' クエリへの接続です。" type="5" refreshedVersion="0" background="1">
    <dbPr connection="Provider=Microsoft.Mashup.OleDb.1;Data Source=$Workbook$;Location=&quot;Table001 (Page 1) (6)&quot;;Extended Properties=&quot;&quot;" command="SELECT * FROM [Table001 (Page 1) (6)]"/>
  </connection>
  <connection id="27" xr16:uid="{01A1255B-262E-42A0-9FD2-98E28A373333}" keepAlive="1" name="クエリ - Table001 (Page 1) (7)" description="ブック内の 'Table001 (Page 1) (7)' クエリへの接続です。" type="5" refreshedVersion="0" background="1">
    <dbPr connection="Provider=Microsoft.Mashup.OleDb.1;Data Source=$Workbook$;Location=&quot;Table001 (Page 1) (7)&quot;;Extended Properties=&quot;&quot;" command="SELECT * FROM [Table001 (Page 1) (7)]"/>
  </connection>
  <connection id="28" xr16:uid="{7BDD5899-AC6D-49DA-ADEE-BD3AB5CC73FD}" keepAlive="1" name="クエリ - Table001 (Page 1) (8)" description="ブック内の 'Table001 (Page 1) (8)' クエリへの接続です。" type="5" refreshedVersion="0" background="1">
    <dbPr connection="Provider=Microsoft.Mashup.OleDb.1;Data Source=$Workbook$;Location=&quot;Table001 (Page 1) (8)&quot;;Extended Properties=&quot;&quot;" command="SELECT * FROM [Table001 (Page 1) (8)]"/>
  </connection>
  <connection id="29" xr16:uid="{064911CA-1480-4F1B-A630-917E8237FA47}" keepAlive="1" name="クエリ - Table001 (Page 1) (9)" description="ブック内の 'Table001 (Page 1) (9)' クエリへの接続です。" type="5" refreshedVersion="0" background="1">
    <dbPr connection="Provider=Microsoft.Mashup.OleDb.1;Data Source=$Workbook$;Location=&quot;Table001 (Page 1) (9)&quot;;Extended Properties=&quot;&quot;" command="SELECT * FROM [Table001 (Page 1) (9)]"/>
  </connection>
  <connection id="30" xr16:uid="{B3348495-CDD9-471E-B947-43ADD878C4E1}" keepAlive="1" name="クエリ - Table001 (Page 1-2)" description="ブック内の 'Table001 (Page 1-2)' クエリへの接続です。" type="5" refreshedVersion="0" background="1" saveData="1">
    <dbPr connection="Provider=Microsoft.Mashup.OleDb.1;Data Source=$Workbook$;Location=&quot;Table001 (Page 1-2)&quot;;Extended Properties=&quot;&quot;" command="SELECT * FROM [Table001 (Page 1-2)]"/>
  </connection>
  <connection id="31" xr16:uid="{74C209EA-6BAE-42D4-928A-B25187716E8F}" keepAlive="1" name="クエリ - Table002 (Page 1)" description="ブック内の 'Table002 (Page 1)' クエリへの接続です。" type="5" refreshedVersion="0" background="1">
    <dbPr connection="Provider=Microsoft.Mashup.OleDb.1;Data Source=$Workbook$;Location=&quot;Table002 (Page 1)&quot;;Extended Properties=&quot;&quot;" command="SELECT * FROM [Table002 (Page 1)]"/>
  </connection>
  <connection id="32" xr16:uid="{419D71E8-762B-4B1B-B0B8-4F15BBF655B6}" keepAlive="1" name="クエリ - Table002 (Page 1) (10)" description="ブック内の 'Table002 (Page 1) (10)' クエリへの接続です。" type="5" refreshedVersion="0" background="1" saveData="1">
    <dbPr connection="Provider=Microsoft.Mashup.OleDb.1;Data Source=$Workbook$;Location=&quot;Table002 (Page 1) (10)&quot;;Extended Properties=&quot;&quot;" command="SELECT * FROM [Table002 (Page 1) (10)]"/>
  </connection>
  <connection id="33" xr16:uid="{CFC5A854-84EC-4978-BAD5-127D6790BC24}" keepAlive="1" name="クエリ - Table002 (Page 1) (11)" description="ブック内の 'Table002 (Page 1) (11)' クエリへの接続です。" type="5" refreshedVersion="0" background="1" saveData="1">
    <dbPr connection="Provider=Microsoft.Mashup.OleDb.1;Data Source=$Workbook$;Location=&quot;Table002 (Page 1) (11)&quot;;Extended Properties=&quot;&quot;" command="SELECT * FROM [Table002 (Page 1) (11)]"/>
  </connection>
  <connection id="34" xr16:uid="{00094A22-FD1D-4691-9317-5905B0E38D4C}" keepAlive="1" name="クエリ - Table002 (Page 1) (2)" description="ブック内の 'Table002 (Page 1) (2)' クエリへの接続です。" type="5" refreshedVersion="0" background="1">
    <dbPr connection="Provider=Microsoft.Mashup.OleDb.1;Data Source=$Workbook$;Location=&quot;Table002 (Page 1) (2)&quot;;Extended Properties=&quot;&quot;" command="SELECT * FROM [Table002 (Page 1) (2)]"/>
  </connection>
  <connection id="35" xr16:uid="{0E6CAA78-2BF2-46ED-BE5B-B7711DE587E3}" keepAlive="1" name="クエリ - Table002 (Page 1) (3)" description="ブック内の 'Table002 (Page 1) (3)' クエリへの接続です。" type="5" refreshedVersion="0" background="1">
    <dbPr connection="Provider=Microsoft.Mashup.OleDb.1;Data Source=$Workbook$;Location=&quot;Table002 (Page 1) (3)&quot;;Extended Properties=&quot;&quot;" command="SELECT * FROM [Table002 (Page 1) (3)]"/>
  </connection>
  <connection id="36" xr16:uid="{DC389808-C558-4F94-870C-6EB68937635F}" keepAlive="1" name="クエリ - Table002 (Page 1) (4)" description="ブック内の 'Table002 (Page 1) (4)' クエリへの接続です。" type="5" refreshedVersion="0" background="1">
    <dbPr connection="Provider=Microsoft.Mashup.OleDb.1;Data Source=$Workbook$;Location=&quot;Table002 (Page 1) (4)&quot;;Extended Properties=&quot;&quot;" command="SELECT * FROM [Table002 (Page 1) (4)]"/>
  </connection>
  <connection id="37" xr16:uid="{D8C60960-BFF2-4BAD-BF8F-0B0E1EC2A5C4}" keepAlive="1" name="クエリ - Table002 (Page 1) (5)" description="ブック内の 'Table002 (Page 1) (5)' クエリへの接続です。" type="5" refreshedVersion="0" background="1">
    <dbPr connection="Provider=Microsoft.Mashup.OleDb.1;Data Source=$Workbook$;Location=&quot;Table002 (Page 1) (5)&quot;;Extended Properties=&quot;&quot;" command="SELECT * FROM [Table002 (Page 1) (5)]"/>
  </connection>
  <connection id="38" xr16:uid="{3831E227-F77D-4B61-9B2A-6DB6957BA280}" keepAlive="1" name="クエリ - Table002 (Page 1) (6)" description="ブック内の 'Table002 (Page 1) (6)' クエリへの接続です。" type="5" refreshedVersion="0" background="1" saveData="1">
    <dbPr connection="Provider=Microsoft.Mashup.OleDb.1;Data Source=$Workbook$;Location=&quot;Table002 (Page 1) (6)&quot;;Extended Properties=&quot;&quot;" command="SELECT * FROM [Table002 (Page 1) (6)]"/>
  </connection>
  <connection id="39" xr16:uid="{C13AC18B-89CE-487F-85C5-19ED2754F17C}" keepAlive="1" name="クエリ - Table002 (Page 1) (7)" description="ブック内の 'Table002 (Page 1) (7)' クエリへの接続です。" type="5" refreshedVersion="0" background="1" saveData="1">
    <dbPr connection="Provider=Microsoft.Mashup.OleDb.1;Data Source=$Workbook$;Location=&quot;Table002 (Page 1) (7)&quot;;Extended Properties=&quot;&quot;" command="SELECT * FROM [Table002 (Page 1) (7)]"/>
  </connection>
  <connection id="40" xr16:uid="{C619D9AF-2F3B-45DE-83FB-84788D8A0BB1}" keepAlive="1" name="クエリ - Table002 (Page 1) (8)" description="ブック内の 'Table002 (Page 1) (8)' クエリへの接続です。" type="5" refreshedVersion="0" background="1" saveData="1">
    <dbPr connection="Provider=Microsoft.Mashup.OleDb.1;Data Source=$Workbook$;Location=&quot;Table002 (Page 1) (8)&quot;;Extended Properties=&quot;&quot;" command="SELECT * FROM [Table002 (Page 1) (8)]"/>
  </connection>
  <connection id="41" xr16:uid="{38000A8F-D8F3-4B24-98AE-986AE95A8A99}" keepAlive="1" name="クエリ - Table002 (Page 1) (9)" description="ブック内の 'Table002 (Page 1) (9)' クエリへの接続です。" type="5" refreshedVersion="8" background="1" saveData="1">
    <dbPr connection="Provider=Microsoft.Mashup.OleDb.1;Data Source=$Workbook$;Location=&quot;Table002 (Page 1) (9)&quot;;Extended Properties=&quot;&quot;" command="SELECT * FROM [Table002 (Page 1) (9)]"/>
  </connection>
  <connection id="42" xr16:uid="{4AC89455-88E6-4544-960A-DE01EF96DA95}" keepAlive="1" name="クエリ - Table002 (Page 2)" description="ブック内の 'Table002 (Page 2)' クエリへの接続です。" type="5" refreshedVersion="0" background="1">
    <dbPr connection="Provider=Microsoft.Mashup.OleDb.1;Data Source=$Workbook$;Location=&quot;Table002 (Page 2)&quot;;Extended Properties=&quot;&quot;" command="SELECT * FROM [Table002 (Page 2)]"/>
  </connection>
  <connection id="43" xr16:uid="{F1389531-4B28-4AE7-BE6F-5044D952AFC7}" keepAlive="1" name="クエリ - Table002 (Page 2) (2)" description="ブック内の 'Table002 (Page 2) (2)' クエリへの接続です。" type="5" refreshedVersion="0" background="1">
    <dbPr connection="Provider=Microsoft.Mashup.OleDb.1;Data Source=$Workbook$;Location=&quot;Table002 (Page 2) (2)&quot;;Extended Properties=&quot;&quot;" command="SELECT * FROM [Table002 (Page 2) (2)]"/>
  </connection>
  <connection id="44" xr16:uid="{163CD10A-78EE-42D2-B999-C095B67C701D}" keepAlive="1" name="クエリ - Table002 (Page 2) (3)" description="ブック内の 'Table002 (Page 2) (3)' クエリへの接続です。" type="5" refreshedVersion="0" background="1" saveData="1">
    <dbPr connection="Provider=Microsoft.Mashup.OleDb.1;Data Source=$Workbook$;Location=&quot;Table002 (Page 2) (3)&quot;;Extended Properties=&quot;&quot;" command="SELECT * FROM [Table002 (Page 2) (3)]"/>
  </connection>
  <connection id="45" xr16:uid="{7B7357D8-A788-4894-B616-E4E6E62AB1D7}" keepAlive="1" name="クエリ - Table002 (Page 2-4)" description="ブック内の 'Table002 (Page 2-4)' クエリへの接続です。" type="5" refreshedVersion="0" background="1">
    <dbPr connection="Provider=Microsoft.Mashup.OleDb.1;Data Source=$Workbook$;Location=&quot;Table002 (Page 2-4)&quot;;Extended Properties=&quot;&quot;" command="SELECT * FROM [Table002 (Page 2-4)]"/>
  </connection>
  <connection id="46" xr16:uid="{3AC0DD0F-579F-446A-B024-9E99F6CAED34}" keepAlive="1" name="クエリ - Table002 (Page 3)" description="ブック内の 'Table002 (Page 3)' クエリへの接続です。" type="5" refreshedVersion="0" background="1" saveData="1">
    <dbPr connection="Provider=Microsoft.Mashup.OleDb.1;Data Source=$Workbook$;Location=&quot;Table002 (Page 3)&quot;;Extended Properties=&quot;&quot;" command="SELECT * FROM [Table002 (Page 3)]"/>
  </connection>
  <connection id="47" xr16:uid="{FF926990-2108-4D28-9EE3-DE6E40702703}" keepAlive="1" name="クエリ - Table003 (Page 1)" description="ブック内の 'Table003 (Page 1)' クエリへの接続です。" type="5" refreshedVersion="0" background="1">
    <dbPr connection="Provider=Microsoft.Mashup.OleDb.1;Data Source=$Workbook$;Location=&quot;Table003 (Page 1)&quot;;Extended Properties=&quot;&quot;" command="SELECT * FROM [Table003 (Page 1)]"/>
  </connection>
  <connection id="48" xr16:uid="{90B6CA6D-D9A2-4144-8EAD-79BE31766365}" keepAlive="1" name="クエリ - Table003 (Page 1) (2)" description="ブック内の 'Table003 (Page 1) (2)' クエリへの接続です。" type="5" refreshedVersion="0" background="1">
    <dbPr connection="Provider=Microsoft.Mashup.OleDb.1;Data Source=$Workbook$;Location=&quot;Table003 (Page 1) (2)&quot;;Extended Properties=&quot;&quot;" command="SELECT * FROM [Table003 (Page 1) (2)]"/>
  </connection>
  <connection id="49" xr16:uid="{6012BD0D-E762-46D8-98E3-D743DDB464DF}" keepAlive="1" name="クエリ - Table003 (Page 1) (3)" description="ブック内の 'Table003 (Page 1) (3)' クエリへの接続です。" type="5" refreshedVersion="0" background="1">
    <dbPr connection="Provider=Microsoft.Mashup.OleDb.1;Data Source=$Workbook$;Location=&quot;Table003 (Page 1) (3)&quot;;Extended Properties=&quot;&quot;" command="SELECT * FROM [Table003 (Page 1) (3)]"/>
  </connection>
  <connection id="50" xr16:uid="{D68ADF8A-D6B1-4DBC-80D1-67186FD82E6B}" keepAlive="1" name="クエリ - Table003 (Page 1) (4)" description="ブック内の 'Table003 (Page 1) (4)' クエリへの接続です。" type="5" refreshedVersion="0" background="1">
    <dbPr connection="Provider=Microsoft.Mashup.OleDb.1;Data Source=$Workbook$;Location=&quot;Table003 (Page 1) (4)&quot;;Extended Properties=&quot;&quot;" command="SELECT * FROM [Table003 (Page 1) (4)]"/>
  </connection>
  <connection id="51" xr16:uid="{8B08E890-6448-4426-B5F7-759109ACFC1D}" keepAlive="1" name="クエリ - Table003 (Page 1) (5)" description="ブック内の 'Table003 (Page 1) (5)' クエリへの接続です。" type="5" refreshedVersion="0" background="1" saveData="1">
    <dbPr connection="Provider=Microsoft.Mashup.OleDb.1;Data Source=$Workbook$;Location=&quot;Table003 (Page 1) (5)&quot;;Extended Properties=&quot;&quot;" command="SELECT * FROM [Table003 (Page 1) (5)]"/>
  </connection>
  <connection id="52" xr16:uid="{8D152D76-87A6-4928-8042-0FF7AAF46DD1}" keepAlive="1" name="クエリ - Table003 (Page 1) (6)" description="ブック内の 'Table003 (Page 1) (6)' クエリへの接続です。" type="5" refreshedVersion="0" background="1" saveData="1">
    <dbPr connection="Provider=Microsoft.Mashup.OleDb.1;Data Source=$Workbook$;Location=&quot;Table003 (Page 1) (6)&quot;;Extended Properties=&quot;&quot;" command="SELECT * FROM [Table003 (Page 1) (6)]"/>
  </connection>
  <connection id="53" xr16:uid="{AE90A534-8B5F-4DF0-944A-6F3765495390}" keepAlive="1" name="クエリ - Table003 (Page 1) (7)" description="ブック内の 'Table003 (Page 1) (7)' クエリへの接続です。" type="5" refreshedVersion="0" background="1" saveData="1">
    <dbPr connection="Provider=Microsoft.Mashup.OleDb.1;Data Source=$Workbook$;Location=&quot;Table003 (Page 1) (7)&quot;;Extended Properties=&quot;&quot;" command="SELECT * FROM [Table003 (Page 1) (7)]"/>
  </connection>
  <connection id="54" xr16:uid="{BF6AC845-B981-49C2-8137-D57068F2FD38}" keepAlive="1" name="クエリ - Table003 (Page 3)" description="ブック内の 'Table003 (Page 3)' クエリへの接続です。" type="5" refreshedVersion="0" background="1">
    <dbPr connection="Provider=Microsoft.Mashup.OleDb.1;Data Source=$Workbook$;Location=&quot;Table003 (Page 3)&quot;;Extended Properties=&quot;&quot;" command="SELECT * FROM [Table003 (Page 3)]"/>
  </connection>
  <connection id="55" xr16:uid="{9061AE0B-EA0E-491A-B63E-73EACDCB7D92}" keepAlive="1" name="クエリ - Table003 (Page 4)" description="ブック内の 'Table003 (Page 4)' クエリへの接続です。" type="5" refreshedVersion="0" background="1" saveData="1">
    <dbPr connection="Provider=Microsoft.Mashup.OleDb.1;Data Source=$Workbook$;Location=&quot;Table003 (Page 4)&quot;;Extended Properties=&quot;&quot;" command="SELECT * FROM [Table003 (Page 4)]"/>
  </connection>
  <connection id="56" xr16:uid="{3E8BA5F0-6DAF-4FFE-A6C6-E4B13B870960}" keepAlive="1" name="クエリ - Table004 (Page 1)" description="ブック内の 'Table004 (Page 1)' クエリへの接続です。" type="5" refreshedVersion="0" background="1">
    <dbPr connection="Provider=Microsoft.Mashup.OleDb.1;Data Source=$Workbook$;Location=&quot;Table004 (Page 1)&quot;;Extended Properties=&quot;&quot;" command="SELECT * FROM [Table004 (Page 1)]"/>
  </connection>
  <connection id="57" xr16:uid="{727865E5-CE4D-4576-B67F-DB7935795720}" keepAlive="1" name="クエリ - Table004 (Page 1) (2)" description="ブック内の 'Table004 (Page 1) (2)' クエリへの接続です。" type="5" refreshedVersion="0" background="1" saveData="1">
    <dbPr connection="Provider=Microsoft.Mashup.OleDb.1;Data Source=$Workbook$;Location=&quot;Table004 (Page 1) (2)&quot;;Extended Properties=&quot;&quot;" command="SELECT * FROM [Table004 (Page 1) (2)]"/>
  </connection>
  <connection id="58" xr16:uid="{18CC7889-6D01-4616-8591-B75FDB21D134}" keepAlive="1" name="クエリ - Table004 (Page 1) (3)" description="ブック内の 'Table004 (Page 1) (3)' クエリへの接続です。" type="5" refreshedVersion="8" background="1" saveData="1">
    <dbPr connection="Provider=Microsoft.Mashup.OleDb.1;Data Source=$Workbook$;Location=&quot;Table004 (Page 1) (3)&quot;;Extended Properties=&quot;&quot;" command="SELECT * FROM [Table004 (Page 1) (3)]"/>
  </connection>
  <connection id="59" xr16:uid="{D3E65FA2-B1F0-4702-B2CA-6387CC5135A1}" keepAlive="1" name="クエリ - Table004 (Page 4)" description="ブック内の 'Table004 (Page 4)' クエリへの接続です。" type="5" refreshedVersion="0" background="1">
    <dbPr connection="Provider=Microsoft.Mashup.OleDb.1;Data Source=$Workbook$;Location=&quot;Table004 (Page 4)&quot;;Extended Properties=&quot;&quot;" command="SELECT * FROM [Table004 (Page 4)]"/>
  </connection>
  <connection id="60" xr16:uid="{1677C19F-F6B0-4CA3-BFD7-8FAE8838092B}" keepAlive="1" name="クエリ - Table004 (Page 5)" description="ブック内の 'Table004 (Page 5)' クエリへの接続です。" type="5" refreshedVersion="0" background="1" saveData="1">
    <dbPr connection="Provider=Microsoft.Mashup.OleDb.1;Data Source=$Workbook$;Location=&quot;Table004 (Page 5)&quot;;Extended Properties=&quot;&quot;" command="SELECT * FROM [Table004 (Page 5)]"/>
  </connection>
  <connection id="61" xr16:uid="{FDF33AC2-11C8-42E1-B2A4-B78B198E3197}" keepAlive="1" name="クエリ - Table005 (Page 1)" description="ブック内の 'Table005 (Page 1)' クエリへの接続です。" type="5" refreshedVersion="0" background="1" saveData="1">
    <dbPr connection="Provider=Microsoft.Mashup.OleDb.1;Data Source=$Workbook$;Location=&quot;Table005 (Page 1)&quot;;Extended Properties=&quot;&quot;" command="SELECT * FROM [Table005 (Page 1)]"/>
  </connection>
  <connection id="62" xr16:uid="{53E4A790-0DF1-4D04-9EA6-69E248EB6A08}" keepAlive="1" name="クエリ - Table005 (Page 5)" description="ブック内の 'Table005 (Page 5)' クエリへの接続です。" type="5" refreshedVersion="0" background="1">
    <dbPr connection="Provider=Microsoft.Mashup.OleDb.1;Data Source=$Workbook$;Location=&quot;Table005 (Page 5)&quot;;Extended Properties=&quot;&quot;" command="SELECT * FROM [Table005 (Page 5)]"/>
  </connection>
  <connection id="63" xr16:uid="{DB1F5887-3F3C-4A48-8A0D-69DF5BE8A843}" keepAlive="1" name="クエリ - Table005 (Page 5-8)" description="ブック内の 'Table005 (Page 5-8)' クエリへの接続です。" type="5" refreshedVersion="0" background="1" saveData="1">
    <dbPr connection="Provider=Microsoft.Mashup.OleDb.1;Data Source=$Workbook$;Location=&quot;Table005 (Page 5-8)&quot;;Extended Properties=&quot;&quot;" command="SELECT * FROM [Table005 (Page 5-8)]"/>
  </connection>
  <connection id="64" xr16:uid="{4E2B74DF-6F76-4802-971B-021DCE26DCA1}" keepAlive="1" name="クエリ - Table006 (Page 1)" description="ブック内の 'Table006 (Page 1)' クエリへの接続です。" type="5" refreshedVersion="0" background="1">
    <dbPr connection="Provider=Microsoft.Mashup.OleDb.1;Data Source=$Workbook$;Location=&quot;Table006 (Page 1)&quot;;Extended Properties=&quot;&quot;" command="SELECT * FROM [Table006 (Page 1)]"/>
  </connection>
  <connection id="65" xr16:uid="{EE7A92E0-1DBC-489D-BBAF-19D881C8BE4D}" keepAlive="1" name="クエリ - Table006 (Page 1) (2)" description="ブック内の 'Table006 (Page 1) (2)' クエリへの接続です。" type="5" refreshedVersion="0" background="1" saveData="1">
    <dbPr connection="Provider=Microsoft.Mashup.OleDb.1;Data Source=$Workbook$;Location=&quot;Table006 (Page 1) (2)&quot;;Extended Properties=&quot;&quot;" command="SELECT * FROM [Table006 (Page 1) (2)]"/>
  </connection>
  <connection id="66" xr16:uid="{C425BBCF-4F8A-4164-B9C9-BD8289878899}" keepAlive="1" name="クエリ - Table006 (Page 6-7)" description="ブック内の 'Table006 (Page 6-7)' クエリへの接続です。" type="5" refreshedVersion="0" background="1">
    <dbPr connection="Provider=Microsoft.Mashup.OleDb.1;Data Source=$Workbook$;Location=&quot;Table006 (Page 6-7)&quot;;Extended Properties=&quot;&quot;" command="SELECT * FROM [Table006 (Page 6-7)]"/>
  </connection>
  <connection id="67" xr16:uid="{5A17C1B8-8911-44E3-805D-ADA1A9FBBCB0}" keepAlive="1" name="クエリ - Table006 (Page 8-9)" description="ブック内の 'Table006 (Page 8-9)' クエリへの接続です。" type="5" refreshedVersion="0" background="1" saveData="1">
    <dbPr connection="Provider=Microsoft.Mashup.OleDb.1;Data Source=$Workbook$;Location=&quot;Table006 (Page 8-9)&quot;;Extended Properties=&quot;&quot;" command="SELECT * FROM [Table006 (Page 8-9)]"/>
  </connection>
  <connection id="68" xr16:uid="{4793DA9A-EF18-4583-804A-81BB1EEA98E9}" keepAlive="1" name="クエリ - Table007 (Page 8)" description="ブック内の 'Table007 (Page 8)' クエリへの接続です。" type="5" refreshedVersion="0" background="1">
    <dbPr connection="Provider=Microsoft.Mashup.OleDb.1;Data Source=$Workbook$;Location=&quot;Table007 (Page 8)&quot;;Extended Properties=&quot;&quot;" command="SELECT * FROM [Table007 (Page 8)]"/>
  </connection>
  <connection id="69" xr16:uid="{EA63C011-82B6-4521-A070-8A440AB3D010}" keepAlive="1" name="クエリ - Table008 (Page 9)" description="ブック内の 'Table008 (Page 9)' クエリへの接続です。" type="5" refreshedVersion="0" background="1">
    <dbPr connection="Provider=Microsoft.Mashup.OleDb.1;Data Source=$Workbook$;Location=&quot;Table008 (Page 9)&quot;;Extended Properties=&quot;&quot;" command="SELECT * FROM [Table008 (Page 9)]"/>
  </connection>
  <connection id="70" xr16:uid="{9162C81E-A841-4538-9128-263918A4079A}" keepAlive="1" name="クエリ - Table009 (Page 10)" description="ブック内の 'Table009 (Page 10)' クエリへの接続です。" type="5" refreshedVersion="0" background="1">
    <dbPr connection="Provider=Microsoft.Mashup.OleDb.1;Data Source=$Workbook$;Location=&quot;Table009 (Page 10)&quot;;Extended Properties=&quot;&quot;" command="SELECT * FROM [Table009 (Page 10)]"/>
  </connection>
  <connection id="71" xr16:uid="{267886DC-6B31-482C-BAD3-4EC98BE8B9BB}" keepAlive="1" name="クエリ - Table010 (Page 11)" description="ブック内の 'Table010 (Page 11)' クエリへの接続です。" type="5" refreshedVersion="0" background="1">
    <dbPr connection="Provider=Microsoft.Mashup.OleDb.1;Data Source=$Workbook$;Location=&quot;Table010 (Page 11)&quot;;Extended Properties=&quot;&quot;" command="SELECT * FROM [Table010 (Page 11)]"/>
  </connection>
</connections>
</file>

<file path=xl/sharedStrings.xml><?xml version="1.0" encoding="utf-8"?>
<sst xmlns="http://schemas.openxmlformats.org/spreadsheetml/2006/main" count="155" uniqueCount="94">
  <si>
    <t>男</t>
    <phoneticPr fontId="1"/>
  </si>
  <si>
    <t>女</t>
    <phoneticPr fontId="1"/>
  </si>
  <si>
    <t>女</t>
    <rPh sb="0" eb="1">
      <t>オンナ</t>
    </rPh>
    <phoneticPr fontId="1"/>
  </si>
  <si>
    <t>合計</t>
  </si>
  <si>
    <t>合 計</t>
  </si>
  <si>
    <t>最新情報はこちら　→</t>
    <rPh sb="0" eb="4">
      <t>サイシンジョウホウ</t>
    </rPh>
    <phoneticPr fontId="1"/>
  </si>
  <si>
    <t>https://www.u-tokyo.ac.jp/ja/students/edu-data/e08_02_01.html</t>
    <phoneticPr fontId="1"/>
  </si>
  <si>
    <t>学生・研究生・聴講生数</t>
    <phoneticPr fontId="1"/>
  </si>
  <si>
    <t>学部</t>
    <rPh sb="0" eb="2">
      <t>ガクブ</t>
    </rPh>
    <phoneticPr fontId="1"/>
  </si>
  <si>
    <t>課程</t>
  </si>
  <si>
    <t>学部</t>
  </si>
  <si>
    <t>学部学生</t>
    <rPh sb="2" eb="4">
      <t>ガクセイ</t>
    </rPh>
    <phoneticPr fontId="1"/>
  </si>
  <si>
    <t>学部研究生</t>
    <rPh sb="0" eb="2">
      <t>ガクブ</t>
    </rPh>
    <rPh sb="2" eb="5">
      <t>ケンキュウセイ</t>
    </rPh>
    <phoneticPr fontId="1"/>
  </si>
  <si>
    <t>学部聴講生</t>
    <rPh sb="0" eb="2">
      <t>ガクブ</t>
    </rPh>
    <rPh sb="2" eb="5">
      <t>チョウコウセイ</t>
    </rPh>
    <phoneticPr fontId="1"/>
  </si>
  <si>
    <t>計</t>
    <rPh sb="0" eb="1">
      <t>ケイ</t>
    </rPh>
    <phoneticPr fontId="1"/>
  </si>
  <si>
    <t>男</t>
  </si>
  <si>
    <t>女</t>
  </si>
  <si>
    <t>小計</t>
  </si>
  <si>
    <t>小計</t>
    <phoneticPr fontId="1"/>
  </si>
  <si>
    <t>前期課程</t>
  </si>
  <si>
    <t>教養</t>
  </si>
  <si>
    <t>後期課程</t>
  </si>
  <si>
    <t>法</t>
  </si>
  <si>
    <t>医</t>
  </si>
  <si>
    <t>工</t>
  </si>
  <si>
    <t>文</t>
  </si>
  <si>
    <t>理</t>
  </si>
  <si>
    <t>農</t>
  </si>
  <si>
    <t>経済</t>
  </si>
  <si>
    <t>教育</t>
  </si>
  <si>
    <t>薬</t>
  </si>
  <si>
    <t>合計</t>
    <phoneticPr fontId="1"/>
  </si>
  <si>
    <t>〈備考〉1.本表の上段は総数を示し、下段は外国人留学生を内数で示す。</t>
  </si>
  <si>
    <t>　　　　2.学部研究生とは、学部において特殊事項に関する研究をする者、学部聴講生とは、学部の授業科目を聴講する者。</t>
  </si>
  <si>
    <t>　　　　3.本表には特別聴講学生・科目等履修生は含まない。</t>
  </si>
  <si>
    <t>大学院</t>
    <rPh sb="0" eb="3">
      <t>ダイガクイン</t>
    </rPh>
    <phoneticPr fontId="1"/>
  </si>
  <si>
    <t>研究科・教育部</t>
  </si>
  <si>
    <t>修士</t>
    <rPh sb="0" eb="2">
      <t>シュウシ</t>
    </rPh>
    <phoneticPr fontId="1"/>
  </si>
  <si>
    <t>専門職学位</t>
    <rPh sb="0" eb="3">
      <t>センモンショク</t>
    </rPh>
    <rPh sb="3" eb="5">
      <t>ガクイ</t>
    </rPh>
    <phoneticPr fontId="1"/>
  </si>
  <si>
    <t>博士</t>
    <rPh sb="0" eb="2">
      <t>ハカセ</t>
    </rPh>
    <phoneticPr fontId="1"/>
  </si>
  <si>
    <t>大学院研究生等</t>
    <rPh sb="0" eb="3">
      <t>ダイガクイン</t>
    </rPh>
    <rPh sb="3" eb="6">
      <t>ケンキュウセイ</t>
    </rPh>
    <rPh sb="6" eb="7">
      <t>トウ</t>
    </rPh>
    <phoneticPr fontId="1"/>
  </si>
  <si>
    <t>人文社会系</t>
  </si>
  <si>
    <t>教育学</t>
  </si>
  <si>
    <t>法学政治学</t>
  </si>
  <si>
    <t>経済学</t>
  </si>
  <si>
    <t>総合文化</t>
  </si>
  <si>
    <t>理学系</t>
  </si>
  <si>
    <t>工学系</t>
  </si>
  <si>
    <t>農学生命科学</t>
  </si>
  <si>
    <t>医学系</t>
  </si>
  <si>
    <t>薬学系</t>
  </si>
  <si>
    <t>数理科学</t>
  </si>
  <si>
    <t>新領域創成科学</t>
  </si>
  <si>
    <t>情報理工学系</t>
  </si>
  <si>
    <t>学際情報</t>
  </si>
  <si>
    <t>公共政策学</t>
  </si>
  <si>
    <t>　　　　2.大学院研究生とは、本学大学院において特定事項を研究する者。</t>
  </si>
  <si>
    <t>教育部</t>
    <phoneticPr fontId="1"/>
  </si>
  <si>
    <t>教育部研究生</t>
  </si>
  <si>
    <t>情報学環教育部</t>
  </si>
  <si>
    <t>〈備考〉1．本表の上段は総数を示し、下段は外国人留学生数を内数で示す。</t>
  </si>
  <si>
    <t>　　　　2．教育部研究生とは、情報学環教育部において、学際的な情報学の教育指導を受けている者。本学学部学生かつ教育部研究生である者を含む。</t>
  </si>
  <si>
    <t>研究所</t>
    <phoneticPr fontId="1"/>
  </si>
  <si>
    <t>研究所研究生</t>
    <rPh sb="0" eb="6">
      <t>ケンキュウジョケンキュウセイ</t>
    </rPh>
    <phoneticPr fontId="1"/>
  </si>
  <si>
    <t>合 計</t>
    <phoneticPr fontId="1"/>
  </si>
  <si>
    <t>医科学研究所</t>
  </si>
  <si>
    <t>地震研究所</t>
  </si>
  <si>
    <t>生産技術研究所</t>
  </si>
  <si>
    <t>定量生命科学研究所</t>
    <phoneticPr fontId="1"/>
  </si>
  <si>
    <t>大気海洋研究所</t>
  </si>
  <si>
    <t>＊当該日時点で、1人以上研究生のいる研究所のみを抜粋して掲載。</t>
  </si>
  <si>
    <t>　　　　2．研究所研究生とは、研究所において特定の事項を研究している者。</t>
  </si>
  <si>
    <t>学生</t>
    <rPh sb="0" eb="2">
      <t>ガクセイ</t>
    </rPh>
    <phoneticPr fontId="1"/>
  </si>
  <si>
    <t>研究生</t>
    <rPh sb="0" eb="3">
      <t>ケンキュウセイ</t>
    </rPh>
    <phoneticPr fontId="1"/>
  </si>
  <si>
    <t>聴講生</t>
    <rPh sb="0" eb="3">
      <t>チョウコウセイ</t>
    </rPh>
    <phoneticPr fontId="1"/>
  </si>
  <si>
    <t>総計</t>
    <rPh sb="0" eb="2">
      <t>ソウケイ</t>
    </rPh>
    <phoneticPr fontId="1"/>
  </si>
  <si>
    <t>　　　　2．本表には特別聴講学生および科目等履修生は含まない。</t>
  </si>
  <si>
    <t>　　　　3．研究生数には本学学部学生かつ研究生である者を含むため、計・総計は延べ数である。</t>
  </si>
  <si>
    <t>学部学生数</t>
    <phoneticPr fontId="1"/>
  </si>
  <si>
    <t>男</t>
    <rPh sb="0" eb="1">
      <t>オトコ</t>
    </rPh>
    <phoneticPr fontId="1"/>
  </si>
  <si>
    <t>令和元年</t>
    <rPh sb="0" eb="2">
      <t>レイワ</t>
    </rPh>
    <rPh sb="2" eb="4">
      <t>ガンネン</t>
    </rPh>
    <phoneticPr fontId="1"/>
  </si>
  <si>
    <t>大学院学生数</t>
    <phoneticPr fontId="1"/>
  </si>
  <si>
    <t>修士課程</t>
    <phoneticPr fontId="1"/>
  </si>
  <si>
    <t>専門職学位課程</t>
    <phoneticPr fontId="1"/>
  </si>
  <si>
    <t>博士課程</t>
    <phoneticPr fontId="1"/>
  </si>
  <si>
    <t>物性研究所</t>
    <phoneticPr fontId="1"/>
  </si>
  <si>
    <t>先端科学技術研究センター</t>
    <phoneticPr fontId="1"/>
  </si>
  <si>
    <t>学生・研究生・聴講生数　</t>
    <phoneticPr fontId="1"/>
  </si>
  <si>
    <t>情報学環教育部研究生　</t>
    <phoneticPr fontId="1"/>
  </si>
  <si>
    <t>研究所研究生　</t>
    <phoneticPr fontId="1"/>
  </si>
  <si>
    <t>学部・大学院学生数の推移　</t>
    <phoneticPr fontId="1"/>
  </si>
  <si>
    <t>（令和8年5月1日現在）</t>
    <phoneticPr fontId="1"/>
  </si>
  <si>
    <t>〈備考〉1．本表の上段は総数を示し、下段は外国人留学生数を内数で示す。</t>
    <phoneticPr fontId="1"/>
  </si>
  <si>
    <t>〈備考〉1.本表の上段は総数を示し、下段は外国人留学生を内数で示す。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</si>
</sst>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gge&quot;年&quot;"/>
    <numFmt numFmtId="177" formatCode="#,##0;\-#,##0;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Noto Sans JP"/>
      <family val="3"/>
      <charset val="128"/>
    </font>
    <font>
      <sz val="11"/>
      <color theme="1"/>
      <name val="游ゴシック"/>
      <family val="2"/>
      <charset val="128"/>
      <scheme val="minor"/>
    </font>
    <font>
      <sz val="9"/>
      <color theme="1"/>
      <name val="Noto Sans JP"/>
      <family val="3"/>
      <charset val="128"/>
    </font>
    <font>
      <b/>
      <sz val="12"/>
      <color theme="1"/>
      <name val="Noto Sans JP"/>
      <family val="3"/>
      <charset val="128"/>
    </font>
    <font>
      <b/>
      <sz val="10"/>
      <color theme="1"/>
      <name val="Noto Sans JP"/>
      <family val="3"/>
      <charset val="128"/>
    </font>
    <font>
      <b/>
      <sz val="14"/>
      <color theme="3" tint="0.499984740745262"/>
      <name val="Noto Sans JP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0"/>
      <color theme="10"/>
      <name val="Noto Sans JP"/>
      <family val="3"/>
      <charset val="128"/>
    </font>
    <font>
      <sz val="11"/>
      <color theme="1"/>
      <name val="游ゴシック"/>
      <family val="2"/>
      <scheme val="minor"/>
    </font>
    <font>
      <sz val="9"/>
      <color rgb="FF0070C0"/>
      <name val="Noto Sans JP"/>
      <family val="3"/>
      <charset val="128"/>
    </font>
    <font>
      <sz val="9"/>
      <color rgb="FFFF0000"/>
      <name val="Noto Sans JP"/>
      <family val="3"/>
      <charset val="128"/>
    </font>
    <font>
      <sz val="9"/>
      <name val="Noto Sans JP"/>
      <family val="3"/>
      <charset val="128"/>
    </font>
    <font>
      <u/>
      <sz val="9"/>
      <color theme="10"/>
      <name val="Noto Sans JP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theme="3" tint="0.499984740745262"/>
      </bottom>
      <diagonal/>
    </border>
    <border>
      <left/>
      <right style="thin">
        <color theme="3" tint="0.499984740745262"/>
      </right>
      <top/>
      <bottom/>
      <diagonal/>
    </border>
    <border>
      <left/>
      <right style="thin">
        <color theme="3" tint="0.499984740745262"/>
      </right>
      <top style="medium">
        <color theme="3" tint="0.499984740745262"/>
      </top>
      <bottom/>
      <diagonal/>
    </border>
    <border>
      <left/>
      <right style="thin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medium">
        <color theme="3" tint="0.499984740745262"/>
      </top>
      <bottom/>
      <diagonal/>
    </border>
    <border>
      <left style="thin">
        <color theme="3" tint="0.499984740745262"/>
      </left>
      <right style="thin">
        <color theme="3" tint="0.499984740745262"/>
      </right>
      <top/>
      <bottom/>
      <diagonal/>
    </border>
    <border>
      <left style="thin">
        <color theme="3" tint="0.499984740745262"/>
      </left>
      <right style="thin">
        <color theme="3" tint="0.499984740745262"/>
      </right>
      <top/>
      <bottom style="medium">
        <color theme="3" tint="0.499984740745262"/>
      </bottom>
      <diagonal/>
    </border>
    <border>
      <left/>
      <right/>
      <top/>
      <bottom style="thin">
        <color theme="3" tint="0.499984740745262"/>
      </bottom>
      <diagonal/>
    </border>
    <border>
      <left/>
      <right style="thin">
        <color theme="3" tint="0.499984740745262"/>
      </right>
      <top/>
      <bottom style="thin">
        <color theme="3" tint="0.499984740745262"/>
      </bottom>
      <diagonal/>
    </border>
    <border>
      <left/>
      <right/>
      <top style="medium">
        <color theme="3" tint="0.499984740745262"/>
      </top>
      <bottom/>
      <diagonal/>
    </border>
    <border>
      <left/>
      <right style="medium">
        <color theme="3" tint="0.499984740745262"/>
      </right>
      <top/>
      <bottom style="medium">
        <color theme="3" tint="0.499984740745262"/>
      </bottom>
      <diagonal/>
    </border>
    <border>
      <left/>
      <right style="medium">
        <color theme="3" tint="0.499984740745262"/>
      </right>
      <top/>
      <bottom/>
      <diagonal/>
    </border>
    <border>
      <left/>
      <right style="medium">
        <color theme="3" tint="0.499984740745262"/>
      </right>
      <top/>
      <bottom style="thin">
        <color theme="3" tint="0.499984740745262"/>
      </bottom>
      <diagonal/>
    </border>
    <border>
      <left style="thin">
        <color theme="3" tint="0.499984740745262"/>
      </left>
      <right style="medium">
        <color theme="3" tint="0.499984740745262"/>
      </right>
      <top/>
      <bottom style="medium">
        <color theme="3" tint="0.499984740745262"/>
      </bottom>
      <diagonal/>
    </border>
    <border>
      <left style="medium">
        <color theme="3" tint="0.499984740745262"/>
      </left>
      <right/>
      <top/>
      <bottom style="medium">
        <color theme="3" tint="0.499984740745262"/>
      </bottom>
      <diagonal/>
    </border>
    <border>
      <left style="medium">
        <color theme="3" tint="0.499984740745262"/>
      </left>
      <right style="dashed">
        <color theme="3" tint="0.499984740745262"/>
      </right>
      <top/>
      <bottom/>
      <diagonal/>
    </border>
    <border>
      <left style="medium">
        <color theme="3" tint="0.499984740745262"/>
      </left>
      <right style="dashed">
        <color theme="3" tint="0.499984740745262"/>
      </right>
      <top/>
      <bottom style="medium">
        <color theme="3" tint="0.499984740745262"/>
      </bottom>
      <diagonal/>
    </border>
    <border>
      <left/>
      <right style="medium">
        <color theme="3" tint="0.499984740745262"/>
      </right>
      <top style="medium">
        <color theme="3" tint="0.499984740745262"/>
      </top>
      <bottom style="thin">
        <color theme="3" tint="0.499984740745262"/>
      </bottom>
      <diagonal/>
    </border>
    <border>
      <left style="medium">
        <color theme="3" tint="0.499984740745262"/>
      </left>
      <right/>
      <top style="medium">
        <color theme="3" tint="0.499984740745262"/>
      </top>
      <bottom/>
      <diagonal/>
    </border>
    <border>
      <left/>
      <right style="dashed">
        <color theme="3" tint="0.499984740745262"/>
      </right>
      <top/>
      <bottom/>
      <diagonal/>
    </border>
    <border>
      <left/>
      <right style="dashed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 style="thin">
        <color theme="3" tint="0.499984740745262"/>
      </bottom>
      <diagonal/>
    </border>
    <border>
      <left style="thin">
        <color theme="3" tint="0.499984740745262"/>
      </left>
      <right/>
      <top/>
      <bottom style="medium">
        <color theme="3" tint="0.499984740745262"/>
      </bottom>
      <diagonal/>
    </border>
    <border>
      <left style="dashed">
        <color theme="3" tint="0.499984740745262"/>
      </left>
      <right style="thin">
        <color theme="3" tint="0.499984740745262"/>
      </right>
      <top/>
      <bottom/>
      <diagonal/>
    </border>
    <border>
      <left style="dashed">
        <color theme="3" tint="0.499984740745262"/>
      </left>
      <right style="thin">
        <color theme="3" tint="0.499984740745262"/>
      </right>
      <top/>
      <bottom style="medium">
        <color theme="3" tint="0.499984740745262"/>
      </bottom>
      <diagonal/>
    </border>
    <border>
      <left/>
      <right/>
      <top style="medium">
        <color theme="3" tint="0.499984740745262"/>
      </top>
      <bottom style="thin">
        <color theme="3" tint="0.499984740745262"/>
      </bottom>
      <diagonal/>
    </border>
    <border>
      <left/>
      <right style="thin">
        <color theme="3" tint="0.499984740745262"/>
      </right>
      <top style="medium">
        <color theme="3" tint="0.499984740745262"/>
      </top>
      <bottom style="thin">
        <color theme="3" tint="0.499984740745262"/>
      </bottom>
      <diagonal/>
    </border>
    <border>
      <left style="dashed">
        <color theme="3" tint="0.499984740745262"/>
      </left>
      <right style="thin">
        <color theme="3" tint="0.499984740745262"/>
      </right>
      <top style="thin">
        <color theme="3" tint="0.499984740745262"/>
      </top>
      <bottom style="medium">
        <color theme="3" tint="0.499984740745262"/>
      </bottom>
      <diagonal/>
    </border>
    <border>
      <left style="thin">
        <color theme="3" tint="0.499984740745262"/>
      </left>
      <right/>
      <top style="medium">
        <color theme="3" tint="0.499984740745262"/>
      </top>
      <bottom style="thin">
        <color theme="3" tint="0.499984740745262"/>
      </bottom>
      <diagonal/>
    </border>
    <border>
      <left/>
      <right style="dashed">
        <color theme="3" tint="0.499984740745262"/>
      </right>
      <top/>
      <bottom style="thin">
        <color theme="3" tint="0.499984740745262"/>
      </bottom>
      <diagonal/>
    </border>
    <border>
      <left style="dashed">
        <color theme="3" tint="0.499984740745262"/>
      </left>
      <right style="thin">
        <color theme="3" tint="0.499984740745262"/>
      </right>
      <top/>
      <bottom style="thin">
        <color theme="3" tint="0.499984740745262"/>
      </bottom>
      <diagonal/>
    </border>
    <border>
      <left/>
      <right style="dashed">
        <color theme="3" tint="0.499984740745262"/>
      </right>
      <top style="thin">
        <color theme="3" tint="0.499984740745262"/>
      </top>
      <bottom style="medium">
        <color theme="3" tint="0.499984740745262"/>
      </bottom>
      <diagonal/>
    </border>
    <border>
      <left/>
      <right style="thin">
        <color theme="3" tint="0.499984740745262"/>
      </right>
      <top/>
      <bottom style="thin">
        <color rgb="FF0070C0"/>
      </bottom>
      <diagonal/>
    </border>
    <border>
      <left/>
      <right style="dashed">
        <color theme="3" tint="0.499984740745262"/>
      </right>
      <top/>
      <bottom style="thin">
        <color rgb="FF0070C0"/>
      </bottom>
      <diagonal/>
    </border>
    <border>
      <left style="thin">
        <color theme="3" tint="0.499984740745262"/>
      </left>
      <right/>
      <top/>
      <bottom style="thin">
        <color rgb="FF0070C0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/>
  </cellStyleXfs>
  <cellXfs count="98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5" fillId="0" borderId="1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8" xfId="0" applyFont="1" applyBorder="1" applyAlignment="1">
      <alignment horizontal="centerContinuous" vertical="center"/>
    </xf>
    <xf numFmtId="0" fontId="4" fillId="0" borderId="17" xfId="0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38" fontId="4" fillId="0" borderId="0" xfId="1" applyFont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9" fillId="0" borderId="0" xfId="2" applyFont="1">
      <alignment vertical="center"/>
    </xf>
    <xf numFmtId="0" fontId="4" fillId="0" borderId="2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Continuous" vertical="center"/>
    </xf>
    <xf numFmtId="0" fontId="4" fillId="0" borderId="26" xfId="0" applyFont="1" applyBorder="1" applyAlignment="1">
      <alignment horizontal="centerContinuous" vertical="center"/>
    </xf>
    <xf numFmtId="0" fontId="4" fillId="0" borderId="27" xfId="0" applyFont="1" applyBorder="1" applyAlignment="1">
      <alignment horizontal="centerContinuous" vertical="center"/>
    </xf>
    <xf numFmtId="0" fontId="4" fillId="0" borderId="2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38" fontId="13" fillId="0" borderId="0" xfId="1" applyFont="1" applyFill="1">
      <alignment vertical="center"/>
    </xf>
    <xf numFmtId="38" fontId="13" fillId="0" borderId="0" xfId="0" applyNumberFormat="1" applyFont="1">
      <alignment vertical="center"/>
    </xf>
    <xf numFmtId="0" fontId="4" fillId="0" borderId="33" xfId="0" applyFont="1" applyBorder="1">
      <alignment vertical="center"/>
    </xf>
    <xf numFmtId="0" fontId="12" fillId="0" borderId="0" xfId="0" applyFont="1">
      <alignment vertical="center"/>
    </xf>
    <xf numFmtId="3" fontId="4" fillId="0" borderId="0" xfId="0" applyNumberFormat="1" applyFont="1">
      <alignment vertical="center"/>
    </xf>
    <xf numFmtId="177" fontId="4" fillId="2" borderId="20" xfId="1" applyNumberFormat="1" applyFont="1" applyFill="1" applyBorder="1">
      <alignment vertical="center"/>
    </xf>
    <xf numFmtId="177" fontId="11" fillId="2" borderId="24" xfId="1" applyNumberFormat="1" applyFont="1" applyFill="1" applyBorder="1">
      <alignment vertical="center"/>
    </xf>
    <xf numFmtId="177" fontId="4" fillId="2" borderId="2" xfId="1" applyNumberFormat="1" applyFont="1" applyFill="1" applyBorder="1">
      <alignment vertical="center"/>
    </xf>
    <xf numFmtId="177" fontId="4" fillId="2" borderId="12" xfId="1" applyNumberFormat="1" applyFont="1" applyFill="1" applyBorder="1">
      <alignment vertical="center"/>
    </xf>
    <xf numFmtId="177" fontId="11" fillId="2" borderId="12" xfId="1" applyNumberFormat="1" applyFont="1" applyFill="1" applyBorder="1">
      <alignment vertical="center"/>
    </xf>
    <xf numFmtId="177" fontId="4" fillId="2" borderId="0" xfId="1" applyNumberFormat="1" applyFont="1" applyFill="1">
      <alignment vertical="center"/>
    </xf>
    <xf numFmtId="177" fontId="4" fillId="0" borderId="21" xfId="1" applyNumberFormat="1" applyFont="1" applyBorder="1">
      <alignment vertical="center"/>
    </xf>
    <xf numFmtId="177" fontId="11" fillId="0" borderId="25" xfId="1" applyNumberFormat="1" applyFont="1" applyBorder="1">
      <alignment vertical="center"/>
    </xf>
    <xf numFmtId="177" fontId="4" fillId="0" borderId="4" xfId="1" applyNumberFormat="1" applyFont="1" applyBorder="1">
      <alignment vertical="center"/>
    </xf>
    <xf numFmtId="177" fontId="4" fillId="0" borderId="7" xfId="1" applyNumberFormat="1" applyFont="1" applyBorder="1">
      <alignment vertical="center"/>
    </xf>
    <xf numFmtId="177" fontId="4" fillId="0" borderId="11" xfId="1" applyNumberFormat="1" applyFont="1" applyBorder="1">
      <alignment vertical="center"/>
    </xf>
    <xf numFmtId="177" fontId="11" fillId="0" borderId="11" xfId="1" applyNumberFormat="1" applyFont="1" applyBorder="1">
      <alignment vertical="center"/>
    </xf>
    <xf numFmtId="177" fontId="4" fillId="0" borderId="1" xfId="1" applyNumberFormat="1" applyFont="1" applyBorder="1">
      <alignment vertical="center"/>
    </xf>
    <xf numFmtId="177" fontId="4" fillId="0" borderId="30" xfId="1" applyNumberFormat="1" applyFont="1" applyBorder="1">
      <alignment vertical="center"/>
    </xf>
    <xf numFmtId="177" fontId="11" fillId="0" borderId="31" xfId="1" applyNumberFormat="1" applyFont="1" applyBorder="1">
      <alignment vertical="center"/>
    </xf>
    <xf numFmtId="177" fontId="4" fillId="0" borderId="9" xfId="1" applyNumberFormat="1" applyFont="1" applyBorder="1">
      <alignment vertical="center"/>
    </xf>
    <xf numFmtId="177" fontId="4" fillId="0" borderId="13" xfId="1" applyNumberFormat="1" applyFont="1" applyBorder="1">
      <alignment vertical="center"/>
    </xf>
    <xf numFmtId="177" fontId="11" fillId="0" borderId="13" xfId="1" applyNumberFormat="1" applyFont="1" applyBorder="1">
      <alignment vertical="center"/>
    </xf>
    <xf numFmtId="177" fontId="4" fillId="0" borderId="8" xfId="1" applyNumberFormat="1" applyFont="1" applyBorder="1">
      <alignment vertical="center"/>
    </xf>
    <xf numFmtId="177" fontId="4" fillId="0" borderId="14" xfId="1" applyNumberFormat="1" applyFont="1" applyBorder="1">
      <alignment vertical="center"/>
    </xf>
    <xf numFmtId="177" fontId="4" fillId="2" borderId="3" xfId="1" applyNumberFormat="1" applyFont="1" applyFill="1" applyBorder="1">
      <alignment vertical="center"/>
    </xf>
    <xf numFmtId="177" fontId="4" fillId="0" borderId="25" xfId="1" applyNumberFormat="1" applyFont="1" applyBorder="1">
      <alignment vertical="center"/>
    </xf>
    <xf numFmtId="177" fontId="4" fillId="2" borderId="20" xfId="0" applyNumberFormat="1" applyFont="1" applyFill="1" applyBorder="1" applyAlignment="1">
      <alignment horizontal="right" vertical="center"/>
    </xf>
    <xf numFmtId="177" fontId="11" fillId="2" borderId="2" xfId="0" applyNumberFormat="1" applyFont="1" applyFill="1" applyBorder="1" applyAlignment="1">
      <alignment horizontal="right" vertical="center"/>
    </xf>
    <xf numFmtId="177" fontId="4" fillId="2" borderId="0" xfId="0" applyNumberFormat="1" applyFont="1" applyFill="1" applyAlignment="1">
      <alignment horizontal="right" vertical="center"/>
    </xf>
    <xf numFmtId="177" fontId="4" fillId="0" borderId="21" xfId="0" applyNumberFormat="1" applyFont="1" applyBorder="1" applyAlignment="1">
      <alignment horizontal="right" vertical="center"/>
    </xf>
    <xf numFmtId="177" fontId="4" fillId="0" borderId="4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30" xfId="0" applyNumberFormat="1" applyFont="1" applyBorder="1" applyAlignment="1">
      <alignment horizontal="right" vertical="center"/>
    </xf>
    <xf numFmtId="177" fontId="11" fillId="0" borderId="9" xfId="0" applyNumberFormat="1" applyFont="1" applyBorder="1" applyAlignment="1">
      <alignment horizontal="right" vertical="center"/>
    </xf>
    <xf numFmtId="177" fontId="4" fillId="0" borderId="8" xfId="0" applyNumberFormat="1" applyFont="1" applyBorder="1" applyAlignment="1">
      <alignment horizontal="right" vertical="center"/>
    </xf>
    <xf numFmtId="177" fontId="4" fillId="0" borderId="34" xfId="0" applyNumberFormat="1" applyFont="1" applyBorder="1" applyAlignment="1">
      <alignment horizontal="right" vertical="center"/>
    </xf>
    <xf numFmtId="177" fontId="11" fillId="0" borderId="33" xfId="0" applyNumberFormat="1" applyFont="1" applyBorder="1" applyAlignment="1">
      <alignment horizontal="right" vertical="center"/>
    </xf>
    <xf numFmtId="177" fontId="4" fillId="0" borderId="35" xfId="0" applyNumberFormat="1" applyFont="1" applyBorder="1" applyAlignment="1">
      <alignment horizontal="right" vertical="center"/>
    </xf>
    <xf numFmtId="177" fontId="11" fillId="0" borderId="4" xfId="0" applyNumberFormat="1" applyFont="1" applyBorder="1" applyAlignment="1">
      <alignment horizontal="right" vertical="center"/>
    </xf>
    <xf numFmtId="177" fontId="4" fillId="0" borderId="23" xfId="0" applyNumberFormat="1" applyFont="1" applyBorder="1" applyAlignment="1">
      <alignment horizontal="right" vertical="center"/>
    </xf>
    <xf numFmtId="177" fontId="13" fillId="2" borderId="20" xfId="1" applyNumberFormat="1" applyFont="1" applyFill="1" applyBorder="1">
      <alignment vertical="center"/>
    </xf>
    <xf numFmtId="177" fontId="13" fillId="2" borderId="2" xfId="1" applyNumberFormat="1" applyFont="1" applyFill="1" applyBorder="1">
      <alignment vertical="center"/>
    </xf>
    <xf numFmtId="177" fontId="4" fillId="2" borderId="16" xfId="1" applyNumberFormat="1" applyFont="1" applyFill="1" applyBorder="1">
      <alignment vertical="center"/>
    </xf>
    <xf numFmtId="177" fontId="4" fillId="2" borderId="0" xfId="1" applyNumberFormat="1" applyFont="1" applyFill="1" applyBorder="1">
      <alignment vertical="center"/>
    </xf>
    <xf numFmtId="177" fontId="13" fillId="0" borderId="21" xfId="1" applyNumberFormat="1" applyFont="1" applyFill="1" applyBorder="1">
      <alignment vertical="center"/>
    </xf>
    <xf numFmtId="177" fontId="11" fillId="0" borderId="25" xfId="1" applyNumberFormat="1" applyFont="1" applyFill="1" applyBorder="1">
      <alignment vertical="center"/>
    </xf>
    <xf numFmtId="177" fontId="13" fillId="0" borderId="4" xfId="1" applyNumberFormat="1" applyFont="1" applyFill="1" applyBorder="1">
      <alignment vertical="center"/>
    </xf>
    <xf numFmtId="177" fontId="4" fillId="0" borderId="17" xfId="1" applyNumberFormat="1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14" fillId="0" borderId="0" xfId="2" applyFont="1">
      <alignment vertical="center"/>
    </xf>
  </cellXfs>
  <cellStyles count="4">
    <cellStyle name="ハイパーリンク" xfId="2" builtinId="8"/>
    <cellStyle name="桁区切り" xfId="1" builtinId="6"/>
    <cellStyle name="標準" xfId="0" builtinId="0"/>
    <cellStyle name="標準 2" xfId="3" xr:uid="{F979AB7A-2456-406F-AD92-73AAACFA8CA2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3.xml" Type="http://schemas.openxmlformats.org/officeDocument/2006/relationships/customXml"/><Relationship Id="rId11" Target="../customXml/item4.xml" Type="http://schemas.openxmlformats.org/officeDocument/2006/relationships/customXml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connections.xml" Type="http://schemas.openxmlformats.org/officeDocument/2006/relationships/connections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Relationship Id="rId8" Target="../customXml/item1.xml" Type="http://schemas.openxmlformats.org/officeDocument/2006/relationships/customXml"/><Relationship Id="rId9" Target="../customXml/item2.xml" Type="http://schemas.openxmlformats.org/officeDocument/2006/relationships/customXml"/></Relationships>
</file>

<file path=xl/charts/_rels/chart1.xml.rels><?xml version="1.0" encoding="UTF-8" standalone="yes"?><Relationships xmlns="http://schemas.openxmlformats.org/package/2006/relationships"><Relationship Id="rId1" Target="style1.xml" Type="http://schemas.microsoft.com/office/2011/relationships/chartStyle"/><Relationship Id="rId2" Target="colors1.xml" Type="http://schemas.microsoft.com/office/2011/relationships/chartColorStyle"/></Relationships>
</file>

<file path=xl/charts/_rels/chart2.xml.rels><?xml version="1.0" encoding="UTF-8" standalone="yes"?><Relationships xmlns="http://schemas.openxmlformats.org/package/2006/relationships"><Relationship Id="rId1" Target="style2.xml" Type="http://schemas.microsoft.com/office/2011/relationships/chartStyle"/><Relationship Id="rId2" Target="colors2.xml" Type="http://schemas.microsoft.com/office/2011/relationships/chartColorStyle"/></Relationships>
</file>

<file path=xl/charts/_rels/chart3.xml.rels><?xml version="1.0" encoding="UTF-8" standalone="yes"?><Relationships xmlns="http://schemas.openxmlformats.org/package/2006/relationships"><Relationship Id="rId1" Target="style3.xml" Type="http://schemas.microsoft.com/office/2011/relationships/chartStyle"/><Relationship Id="rId2" Target="colors3.xml" Type="http://schemas.microsoft.com/office/2011/relationships/chartColorStyle"/></Relationships>
</file>

<file path=xl/charts/_rels/chart4.xml.rels><?xml version="1.0" encoding="UTF-8" standalone="yes"?><Relationships xmlns="http://schemas.openxmlformats.org/package/2006/relationships"><Relationship Id="rId1" Target="style4.xml" Type="http://schemas.microsoft.com/office/2011/relationships/chartStyle"/><Relationship Id="rId2" Target="colors4.xml" Type="http://schemas.microsoft.com/office/2011/relationships/chartColorStyle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'1_2_2'!$P$47</c:f>
              <c:strCache>
                <c:ptCount val="1"/>
                <c:pt idx="0">
                  <c:v>男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'1_2_2'!$O$48:$O$57</c:f>
              <c:strCache>
                <c:ptCount val="10"/>
                <c:pt idx="0">
                  <c:v>平成29年</c:v>
                </c:pt>
                <c:pt idx="1">
                  <c:v>平成30年</c:v>
                </c:pt>
                <c:pt idx="2">
                  <c:v>令和元年</c:v>
                </c:pt>
                <c:pt idx="3">
                  <c:v>令和2年</c:v>
                </c:pt>
                <c:pt idx="4">
                  <c:v>令和3年</c:v>
                </c:pt>
                <c:pt idx="5">
                  <c:v>令和4年</c:v>
                </c:pt>
                <c:pt idx="6">
                  <c:v>令和5年</c:v>
                </c:pt>
                <c:pt idx="7">
                  <c:v>令和6年</c:v>
                </c:pt>
                <c:pt idx="8">
                  <c:v>令和7年</c:v>
                </c:pt>
                <c:pt idx="9">
                  <c:v>令和8年</c:v>
                </c:pt>
              </c:strCache>
            </c:strRef>
          </c:cat>
          <c:val>
            <c:numRef>
              <c:f>'1_2_2'!$P$48:$P$57</c:f>
              <c:numCache>
                <c:formatCode>#,##0_);[Red]\(#,##0\)</c:formatCode>
                <c:ptCount val="10"/>
                <c:pt idx="0">
                  <c:v>11291</c:v>
                </c:pt>
                <c:pt idx="1">
                  <c:v>11290</c:v>
                </c:pt>
                <c:pt idx="2">
                  <c:v>11351</c:v>
                </c:pt>
                <c:pt idx="3">
                  <c:v>11326</c:v>
                </c:pt>
                <c:pt idx="4">
                  <c:v>11265</c:v>
                </c:pt>
                <c:pt idx="5">
                  <c:v>11160</c:v>
                </c:pt>
                <c:pt idx="6">
                  <c:v>11044</c:v>
                </c:pt>
                <c:pt idx="7">
                  <c:v>11058</c:v>
                </c:pt>
                <c:pt idx="8">
                  <c:v>11052</c:v>
                </c:pt>
                <c:pt idx="9">
                  <c:v>11075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7C-4CC7-A371-0E5D364D111F}"/>
            </c:ext>
          </c:extLst>
        </c:ser>
        <c:ser>
          <c:idx val="1"/>
          <c:order val="1"/>
          <c:tx>
            <c:strRef>
              <c:f>'1_2_2'!$Q$47</c:f>
              <c:strCache>
                <c:ptCount val="1"/>
                <c:pt idx="0">
                  <c:v>女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'1_2_2'!$O$48:$O$57</c:f>
              <c:strCache>
                <c:ptCount val="10"/>
                <c:pt idx="0">
                  <c:v>平成29年</c:v>
                </c:pt>
                <c:pt idx="1">
                  <c:v>平成30年</c:v>
                </c:pt>
                <c:pt idx="2">
                  <c:v>令和元年</c:v>
                </c:pt>
                <c:pt idx="3">
                  <c:v>令和2年</c:v>
                </c:pt>
                <c:pt idx="4">
                  <c:v>令和3年</c:v>
                </c:pt>
                <c:pt idx="5">
                  <c:v>令和4年</c:v>
                </c:pt>
                <c:pt idx="6">
                  <c:v>令和5年</c:v>
                </c:pt>
                <c:pt idx="7">
                  <c:v>令和6年</c:v>
                </c:pt>
                <c:pt idx="8">
                  <c:v>令和7年</c:v>
                </c:pt>
                <c:pt idx="9">
                  <c:v>令和8年</c:v>
                </c:pt>
              </c:strCache>
            </c:strRef>
          </c:cat>
          <c:val>
            <c:numRef>
              <c:f>'1_2_2'!$Q$48:$Q$57</c:f>
              <c:numCache>
                <c:formatCode>#,##0_);[Red]\(#,##0\)</c:formatCode>
                <c:ptCount val="10"/>
                <c:pt idx="0">
                  <c:v>2711</c:v>
                </c:pt>
                <c:pt idx="1">
                  <c:v>2734</c:v>
                </c:pt>
                <c:pt idx="2">
                  <c:v>2707</c:v>
                </c:pt>
                <c:pt idx="3">
                  <c:v>2736</c:v>
                </c:pt>
                <c:pt idx="4">
                  <c:v>2768</c:v>
                </c:pt>
                <c:pt idx="5">
                  <c:v>2802</c:v>
                </c:pt>
                <c:pt idx="6">
                  <c:v>2930</c:v>
                </c:pt>
                <c:pt idx="7">
                  <c:v>3000</c:v>
                </c:pt>
                <c:pt idx="8">
                  <c:v>3022</c:v>
                </c:pt>
                <c:pt idx="9">
                  <c:v>3023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7C-4CC7-A371-0E5D364D11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82577263"/>
        <c:axId val="1882573903"/>
      </c:barChart>
      <c:lineChart>
        <c:grouping val="standard"/>
        <c:varyColors val="0"/>
        <c:ser>
          <c:idx val="2"/>
          <c:order val="2"/>
          <c:tx>
            <c:strRef>
              <c:f>'1_2_2'!$R$47</c:f>
              <c:strCache>
                <c:ptCount val="1"/>
                <c:pt idx="0">
                  <c:v>計</c:v>
                </c:pt>
              </c:strCache>
            </c:strRef>
          </c:tx>
          <c:spPr>
            <a:ln w="12700" cap="rnd">
              <a:solidFill>
                <a:schemeClr val="tx2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diamond"/>
            <c:size val="8"/>
            <c:spPr>
              <a:solidFill>
                <a:schemeClr val="tx2">
                  <a:lumMod val="50000"/>
                  <a:lumOff val="50000"/>
                </a:schemeClr>
              </a:solidFill>
              <a:ln w="9525" cap="rnd">
                <a:solidFill>
                  <a:schemeClr val="tx2">
                    <a:lumMod val="50000"/>
                    <a:lumOff val="50000"/>
                    <a:alpha val="93000"/>
                  </a:schemeClr>
                </a:solidFill>
                <a:tailEnd type="diamond"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'1_2_2'!$O$48:$O$57</c:f>
              <c:strCache>
                <c:ptCount val="10"/>
                <c:pt idx="0">
                  <c:v>平成29年</c:v>
                </c:pt>
                <c:pt idx="1">
                  <c:v>平成30年</c:v>
                </c:pt>
                <c:pt idx="2">
                  <c:v>令和元年</c:v>
                </c:pt>
                <c:pt idx="3">
                  <c:v>令和2年</c:v>
                </c:pt>
                <c:pt idx="4">
                  <c:v>令和3年</c:v>
                </c:pt>
                <c:pt idx="5">
                  <c:v>令和4年</c:v>
                </c:pt>
                <c:pt idx="6">
                  <c:v>令和5年</c:v>
                </c:pt>
                <c:pt idx="7">
                  <c:v>令和6年</c:v>
                </c:pt>
                <c:pt idx="8">
                  <c:v>令和7年</c:v>
                </c:pt>
                <c:pt idx="9">
                  <c:v>令和8年</c:v>
                </c:pt>
              </c:strCache>
            </c:strRef>
          </c:cat>
          <c:val>
            <c:numRef>
              <c:f>'1_2_2'!$R$48:$R$57</c:f>
              <c:numCache>
                <c:formatCode>#,##0_);[Red]\(#,##0\)</c:formatCode>
                <c:ptCount val="10"/>
                <c:pt idx="0">
                  <c:v>14002</c:v>
                </c:pt>
                <c:pt idx="1">
                  <c:v>14024</c:v>
                </c:pt>
                <c:pt idx="2">
                  <c:v>14058</c:v>
                </c:pt>
                <c:pt idx="3">
                  <c:v>14062</c:v>
                </c:pt>
                <c:pt idx="4">
                  <c:v>14033</c:v>
                </c:pt>
                <c:pt idx="5">
                  <c:v>13962</c:v>
                </c:pt>
                <c:pt idx="6">
                  <c:v>13974</c:v>
                </c:pt>
                <c:pt idx="7">
                  <c:v>14058</c:v>
                </c:pt>
                <c:pt idx="8">
                  <c:v>14074</c:v>
                </c:pt>
                <c:pt idx="9">
                  <c:v>14098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7C-4CC7-A371-0E5D364D11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2577263"/>
        <c:axId val="1882573903"/>
      </c:lineChart>
      <c:catAx>
        <c:axId val="188257726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82573903"/>
        <c:crosses val="autoZero"/>
        <c:auto val="1"/>
        <c:lblAlgn val="ctr"/>
        <c:lblOffset val="100"/>
        <c:noMultiLvlLbl val="1"/>
      </c:catAx>
      <c:valAx>
        <c:axId val="1882573903"/>
        <c:scaling>
          <c:orientation val="minMax"/>
          <c:max val="18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82577263"/>
        <c:crosses val="autoZero"/>
        <c:crossBetween val="between"/>
        <c:majorUnit val="2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'1_2_2'!$P$47</c:f>
              <c:strCache>
                <c:ptCount val="1"/>
                <c:pt idx="0">
                  <c:v>男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'1_2_2'!$O$61:$O$70</c:f>
              <c:strCache>
                <c:ptCount val="10"/>
                <c:pt idx="0">
                  <c:v>平成29年</c:v>
                </c:pt>
                <c:pt idx="1">
                  <c:v>平成30年</c:v>
                </c:pt>
                <c:pt idx="2">
                  <c:v>令和元年</c:v>
                </c:pt>
                <c:pt idx="3">
                  <c:v>令和2年</c:v>
                </c:pt>
                <c:pt idx="4">
                  <c:v>令和3年</c:v>
                </c:pt>
                <c:pt idx="5">
                  <c:v>令和4年</c:v>
                </c:pt>
                <c:pt idx="6">
                  <c:v>令和5年</c:v>
                </c:pt>
                <c:pt idx="7">
                  <c:v>令和6年</c:v>
                </c:pt>
                <c:pt idx="8">
                  <c:v>令和7年</c:v>
                </c:pt>
                <c:pt idx="9">
                  <c:v>令和8年</c:v>
                </c:pt>
              </c:strCache>
            </c:strRef>
          </c:cat>
          <c:val>
            <c:numRef>
              <c:f>'1_2_2'!$P$61:$P$70</c:f>
              <c:numCache>
                <c:formatCode>#,##0_);[Red]\(#,##0\)</c:formatCode>
                <c:ptCount val="10"/>
                <c:pt idx="0">
                  <c:v>5246</c:v>
                </c:pt>
                <c:pt idx="1">
                  <c:v>5291</c:v>
                </c:pt>
                <c:pt idx="2">
                  <c:v>5329</c:v>
                </c:pt>
                <c:pt idx="3">
                  <c:v>5404</c:v>
                </c:pt>
                <c:pt idx="4">
                  <c:v>5481</c:v>
                </c:pt>
                <c:pt idx="5">
                  <c:v>5440</c:v>
                </c:pt>
                <c:pt idx="6">
                  <c:v>5302</c:v>
                </c:pt>
                <c:pt idx="7">
                  <c:v>5203</c:v>
                </c:pt>
                <c:pt idx="8">
                  <c:v>5386</c:v>
                </c:pt>
                <c:pt idx="9" formatCode="#,##0">
                  <c:v>5552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09-417E-935E-0D8197A99F2B}"/>
            </c:ext>
          </c:extLst>
        </c:ser>
        <c:ser>
          <c:idx val="1"/>
          <c:order val="1"/>
          <c:tx>
            <c:strRef>
              <c:f>'1_2_2'!$Q$47</c:f>
              <c:strCache>
                <c:ptCount val="1"/>
                <c:pt idx="0">
                  <c:v>女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'1_2_2'!$O$61:$O$70</c:f>
              <c:strCache>
                <c:ptCount val="10"/>
                <c:pt idx="0">
                  <c:v>平成29年</c:v>
                </c:pt>
                <c:pt idx="1">
                  <c:v>平成30年</c:v>
                </c:pt>
                <c:pt idx="2">
                  <c:v>令和元年</c:v>
                </c:pt>
                <c:pt idx="3">
                  <c:v>令和2年</c:v>
                </c:pt>
                <c:pt idx="4">
                  <c:v>令和3年</c:v>
                </c:pt>
                <c:pt idx="5">
                  <c:v>令和4年</c:v>
                </c:pt>
                <c:pt idx="6">
                  <c:v>令和5年</c:v>
                </c:pt>
                <c:pt idx="7">
                  <c:v>令和6年</c:v>
                </c:pt>
                <c:pt idx="8">
                  <c:v>令和7年</c:v>
                </c:pt>
                <c:pt idx="9">
                  <c:v>令和8年</c:v>
                </c:pt>
              </c:strCache>
            </c:strRef>
          </c:cat>
          <c:val>
            <c:numRef>
              <c:f>'1_2_2'!$Q$61:$Q$70</c:f>
              <c:numCache>
                <c:formatCode>#,##0_);[Red]\(#,##0\)</c:formatCode>
                <c:ptCount val="10"/>
                <c:pt idx="0">
                  <c:v>1588</c:v>
                </c:pt>
                <c:pt idx="1">
                  <c:v>1768</c:v>
                </c:pt>
                <c:pt idx="2">
                  <c:v>1827</c:v>
                </c:pt>
                <c:pt idx="3">
                  <c:v>1842</c:v>
                </c:pt>
                <c:pt idx="4">
                  <c:v>1838</c:v>
                </c:pt>
                <c:pt idx="5">
                  <c:v>1778</c:v>
                </c:pt>
                <c:pt idx="6">
                  <c:v>1786</c:v>
                </c:pt>
                <c:pt idx="7">
                  <c:v>1848</c:v>
                </c:pt>
                <c:pt idx="8">
                  <c:v>1867</c:v>
                </c:pt>
                <c:pt idx="9" formatCode="#,##0">
                  <c:v>1894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09-417E-935E-0D8197A99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82577263"/>
        <c:axId val="1882573903"/>
      </c:barChart>
      <c:lineChart>
        <c:grouping val="standard"/>
        <c:varyColors val="0"/>
        <c:ser>
          <c:idx val="2"/>
          <c:order val="2"/>
          <c:tx>
            <c:strRef>
              <c:f>'1_2_2'!$R$47</c:f>
              <c:strCache>
                <c:ptCount val="1"/>
                <c:pt idx="0">
                  <c:v>計</c:v>
                </c:pt>
              </c:strCache>
            </c:strRef>
          </c:tx>
          <c:spPr>
            <a:ln w="12700" cap="rnd">
              <a:solidFill>
                <a:schemeClr val="tx2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diamond"/>
            <c:size val="8"/>
            <c:spPr>
              <a:solidFill>
                <a:schemeClr val="tx2">
                  <a:lumMod val="50000"/>
                  <a:lumOff val="50000"/>
                </a:schemeClr>
              </a:solidFill>
              <a:ln w="9525">
                <a:solidFill>
                  <a:schemeClr val="tx2">
                    <a:lumMod val="50000"/>
                    <a:lumOff val="50000"/>
                  </a:schemeClr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3.598740440845704E-2"/>
                  <c:y val="-7.27272727272727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FB5-402C-9020-E677665266AE}"/>
                </c:ext>
              </c:extLst>
            </c:dLbl>
            <c:dLbl>
              <c:idx val="1"/>
              <c:layout>
                <c:manualLayout>
                  <c:x val="-3.0589293747188516E-2"/>
                  <c:y val="-7.87878787878787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FB5-402C-9020-E677665266AE}"/>
                </c:ext>
              </c:extLst>
            </c:dLbl>
            <c:dLbl>
              <c:idx val="2"/>
              <c:layout>
                <c:manualLayout>
                  <c:x val="-3.2388663967611399E-2"/>
                  <c:y val="-7.27272727272727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FB5-402C-9020-E677665266AE}"/>
                </c:ext>
              </c:extLst>
            </c:dLbl>
            <c:dLbl>
              <c:idx val="3"/>
              <c:layout>
                <c:manualLayout>
                  <c:x val="-3.4188034188034191E-2"/>
                  <c:y val="-7.27272727272727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FB5-402C-9020-E677665266AE}"/>
                </c:ext>
              </c:extLst>
            </c:dLbl>
            <c:dLbl>
              <c:idx val="4"/>
              <c:layout>
                <c:manualLayout>
                  <c:x val="-3.4188034188034122E-2"/>
                  <c:y val="-7.27272727272727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B5-402C-9020-E677665266AE}"/>
                </c:ext>
              </c:extLst>
            </c:dLbl>
            <c:dLbl>
              <c:idx val="5"/>
              <c:layout>
                <c:manualLayout>
                  <c:x val="-3.2388663967611205E-2"/>
                  <c:y val="-7.27272727272727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FB5-402C-9020-E677665266AE}"/>
                </c:ext>
              </c:extLst>
            </c:dLbl>
            <c:dLbl>
              <c:idx val="6"/>
              <c:layout>
                <c:manualLayout>
                  <c:x val="-3.2388663967611336E-2"/>
                  <c:y val="-7.27272727272727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B5-402C-9020-E677665266AE}"/>
                </c:ext>
              </c:extLst>
            </c:dLbl>
            <c:dLbl>
              <c:idx val="7"/>
              <c:layout>
                <c:manualLayout>
                  <c:x val="-3.2388663967611336E-2"/>
                  <c:y val="-7.27272727272727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FB5-402C-9020-E677665266AE}"/>
                </c:ext>
              </c:extLst>
            </c:dLbl>
            <c:dLbl>
              <c:idx val="8"/>
              <c:layout>
                <c:manualLayout>
                  <c:x val="-3.9586144849302611E-2"/>
                  <c:y val="-7.27272727272727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B5-402C-9020-E677665266AE}"/>
                </c:ext>
              </c:extLst>
            </c:dLbl>
            <c:dLbl>
              <c:idx val="9"/>
              <c:layout>
                <c:manualLayout>
                  <c:x val="-3.475842891901286E-2"/>
                  <c:y val="-6.31313131313131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774-4295-A4BC-79C9863D290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'1_2_2'!$O$61:$O$70</c:f>
              <c:strCache>
                <c:ptCount val="10"/>
                <c:pt idx="0">
                  <c:v>平成29年</c:v>
                </c:pt>
                <c:pt idx="1">
                  <c:v>平成30年</c:v>
                </c:pt>
                <c:pt idx="2">
                  <c:v>令和元年</c:v>
                </c:pt>
                <c:pt idx="3">
                  <c:v>令和2年</c:v>
                </c:pt>
                <c:pt idx="4">
                  <c:v>令和3年</c:v>
                </c:pt>
                <c:pt idx="5">
                  <c:v>令和4年</c:v>
                </c:pt>
                <c:pt idx="6">
                  <c:v>令和5年</c:v>
                </c:pt>
                <c:pt idx="7">
                  <c:v>令和6年</c:v>
                </c:pt>
                <c:pt idx="8">
                  <c:v>令和7年</c:v>
                </c:pt>
                <c:pt idx="9">
                  <c:v>令和8年</c:v>
                </c:pt>
              </c:strCache>
            </c:strRef>
          </c:cat>
          <c:val>
            <c:numRef>
              <c:f>'1_2_2'!$R$61:$R$70</c:f>
              <c:numCache>
                <c:formatCode>#,##0_);[Red]\(#,##0\)</c:formatCode>
                <c:ptCount val="10"/>
                <c:pt idx="0">
                  <c:v>6834</c:v>
                </c:pt>
                <c:pt idx="1">
                  <c:v>7059</c:v>
                </c:pt>
                <c:pt idx="2">
                  <c:v>7156</c:v>
                </c:pt>
                <c:pt idx="3">
                  <c:v>7246</c:v>
                </c:pt>
                <c:pt idx="4">
                  <c:v>7319</c:v>
                </c:pt>
                <c:pt idx="5">
                  <c:v>7218</c:v>
                </c:pt>
                <c:pt idx="6">
                  <c:v>7088</c:v>
                </c:pt>
                <c:pt idx="7">
                  <c:v>7051</c:v>
                </c:pt>
                <c:pt idx="8">
                  <c:v>7253</c:v>
                </c:pt>
                <c:pt idx="9">
                  <c:v>7446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409-417E-935E-0D8197A99F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2577263"/>
        <c:axId val="1882573903"/>
      </c:lineChart>
      <c:catAx>
        <c:axId val="188257726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82573903"/>
        <c:crosses val="autoZero"/>
        <c:auto val="1"/>
        <c:lblAlgn val="ctr"/>
        <c:lblOffset val="100"/>
        <c:noMultiLvlLbl val="1"/>
      </c:catAx>
      <c:valAx>
        <c:axId val="1882573903"/>
        <c:scaling>
          <c:orientation val="minMax"/>
          <c:max val="8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82577263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'1_2_2'!$P$47</c:f>
              <c:strCache>
                <c:ptCount val="1"/>
                <c:pt idx="0">
                  <c:v>男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'1_2_2'!$O$74:$O$83</c:f>
              <c:strCache>
                <c:ptCount val="10"/>
                <c:pt idx="0">
                  <c:v>平成29年</c:v>
                </c:pt>
                <c:pt idx="1">
                  <c:v>平成30年</c:v>
                </c:pt>
                <c:pt idx="2">
                  <c:v>令和元年</c:v>
                </c:pt>
                <c:pt idx="3">
                  <c:v>令和2年</c:v>
                </c:pt>
                <c:pt idx="4">
                  <c:v>令和3年</c:v>
                </c:pt>
                <c:pt idx="5">
                  <c:v>令和4年</c:v>
                </c:pt>
                <c:pt idx="6">
                  <c:v>令和5年</c:v>
                </c:pt>
                <c:pt idx="7">
                  <c:v>令和6年</c:v>
                </c:pt>
                <c:pt idx="8">
                  <c:v>令和7年</c:v>
                </c:pt>
                <c:pt idx="9">
                  <c:v>令和8年</c:v>
                </c:pt>
              </c:strCache>
            </c:strRef>
          </c:cat>
          <c:val>
            <c:numRef>
              <c:f>'1_2_2'!$P$74:$P$83</c:f>
              <c:numCache>
                <c:formatCode>#,##0_);[Red]\(#,##0\)</c:formatCode>
                <c:ptCount val="10"/>
                <c:pt idx="0">
                  <c:v>554</c:v>
                </c:pt>
                <c:pt idx="1">
                  <c:v>524</c:v>
                </c:pt>
                <c:pt idx="2">
                  <c:v>517</c:v>
                </c:pt>
                <c:pt idx="3">
                  <c:v>499</c:v>
                </c:pt>
                <c:pt idx="4">
                  <c:v>469</c:v>
                </c:pt>
                <c:pt idx="5">
                  <c:v>479</c:v>
                </c:pt>
                <c:pt idx="6">
                  <c:v>488</c:v>
                </c:pt>
                <c:pt idx="7">
                  <c:v>495</c:v>
                </c:pt>
                <c:pt idx="8">
                  <c:v>479</c:v>
                </c:pt>
                <c:pt idx="9" formatCode="General">
                  <c:v>488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34-434A-ACED-29F79474C79E}"/>
            </c:ext>
          </c:extLst>
        </c:ser>
        <c:ser>
          <c:idx val="1"/>
          <c:order val="1"/>
          <c:tx>
            <c:strRef>
              <c:f>'1_2_2'!$Q$47</c:f>
              <c:strCache>
                <c:ptCount val="1"/>
                <c:pt idx="0">
                  <c:v>女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'1_2_2'!$O$74:$O$83</c:f>
              <c:strCache>
                <c:ptCount val="10"/>
                <c:pt idx="0">
                  <c:v>平成29年</c:v>
                </c:pt>
                <c:pt idx="1">
                  <c:v>平成30年</c:v>
                </c:pt>
                <c:pt idx="2">
                  <c:v>令和元年</c:v>
                </c:pt>
                <c:pt idx="3">
                  <c:v>令和2年</c:v>
                </c:pt>
                <c:pt idx="4">
                  <c:v>令和3年</c:v>
                </c:pt>
                <c:pt idx="5">
                  <c:v>令和4年</c:v>
                </c:pt>
                <c:pt idx="6">
                  <c:v>令和5年</c:v>
                </c:pt>
                <c:pt idx="7">
                  <c:v>令和6年</c:v>
                </c:pt>
                <c:pt idx="8">
                  <c:v>令和7年</c:v>
                </c:pt>
                <c:pt idx="9">
                  <c:v>令和8年</c:v>
                </c:pt>
              </c:strCache>
            </c:strRef>
          </c:cat>
          <c:val>
            <c:numRef>
              <c:f>'1_2_2'!$Q$74:$Q$83</c:f>
              <c:numCache>
                <c:formatCode>#,##0_);[Red]\(#,##0\)</c:formatCode>
                <c:ptCount val="10"/>
                <c:pt idx="0">
                  <c:v>288</c:v>
                </c:pt>
                <c:pt idx="1">
                  <c:v>310</c:v>
                </c:pt>
                <c:pt idx="2">
                  <c:v>327</c:v>
                </c:pt>
                <c:pt idx="3">
                  <c:v>328</c:v>
                </c:pt>
                <c:pt idx="4">
                  <c:v>343</c:v>
                </c:pt>
                <c:pt idx="5">
                  <c:v>351</c:v>
                </c:pt>
                <c:pt idx="6">
                  <c:v>362</c:v>
                </c:pt>
                <c:pt idx="7">
                  <c:v>347</c:v>
                </c:pt>
                <c:pt idx="8">
                  <c:v>350</c:v>
                </c:pt>
                <c:pt idx="9" formatCode="General">
                  <c:v>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34-434A-ACED-29F79474C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82577263"/>
        <c:axId val="1882573903"/>
      </c:barChart>
      <c:lineChart>
        <c:grouping val="standard"/>
        <c:varyColors val="0"/>
        <c:ser>
          <c:idx val="2"/>
          <c:order val="2"/>
          <c:tx>
            <c:strRef>
              <c:f>'1_2_2'!$R$47</c:f>
              <c:strCache>
                <c:ptCount val="1"/>
                <c:pt idx="0">
                  <c:v>計</c:v>
                </c:pt>
              </c:strCache>
            </c:strRef>
          </c:tx>
          <c:spPr>
            <a:ln w="12700" cap="rnd">
              <a:solidFill>
                <a:schemeClr val="tx2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diamond"/>
            <c:size val="8"/>
            <c:spPr>
              <a:solidFill>
                <a:schemeClr val="tx2">
                  <a:lumMod val="50000"/>
                  <a:lumOff val="50000"/>
                </a:schemeClr>
              </a:solidFill>
              <a:ln w="9525" cap="rnd">
                <a:solidFill>
                  <a:schemeClr val="tx2">
                    <a:lumMod val="50000"/>
                    <a:lumOff val="50000"/>
                  </a:schemeClr>
                </a:solidFill>
                <a:tailEnd type="diamond"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'1_2_2'!$O$74:$O$83</c:f>
              <c:strCache>
                <c:ptCount val="10"/>
                <c:pt idx="0">
                  <c:v>平成29年</c:v>
                </c:pt>
                <c:pt idx="1">
                  <c:v>平成30年</c:v>
                </c:pt>
                <c:pt idx="2">
                  <c:v>令和元年</c:v>
                </c:pt>
                <c:pt idx="3">
                  <c:v>令和2年</c:v>
                </c:pt>
                <c:pt idx="4">
                  <c:v>令和3年</c:v>
                </c:pt>
                <c:pt idx="5">
                  <c:v>令和4年</c:v>
                </c:pt>
                <c:pt idx="6">
                  <c:v>令和5年</c:v>
                </c:pt>
                <c:pt idx="7">
                  <c:v>令和6年</c:v>
                </c:pt>
                <c:pt idx="8">
                  <c:v>令和7年</c:v>
                </c:pt>
                <c:pt idx="9">
                  <c:v>令和8年</c:v>
                </c:pt>
              </c:strCache>
            </c:strRef>
          </c:cat>
          <c:val>
            <c:numRef>
              <c:f>'1_2_2'!$R$74:$R$83</c:f>
              <c:numCache>
                <c:formatCode>#,##0_);[Red]\(#,##0\)</c:formatCode>
                <c:ptCount val="10"/>
                <c:pt idx="0">
                  <c:v>842</c:v>
                </c:pt>
                <c:pt idx="1">
                  <c:v>834</c:v>
                </c:pt>
                <c:pt idx="2">
                  <c:v>844</c:v>
                </c:pt>
                <c:pt idx="3">
                  <c:v>827</c:v>
                </c:pt>
                <c:pt idx="4">
                  <c:v>812</c:v>
                </c:pt>
                <c:pt idx="5">
                  <c:v>830</c:v>
                </c:pt>
                <c:pt idx="6">
                  <c:v>850</c:v>
                </c:pt>
                <c:pt idx="7">
                  <c:v>842</c:v>
                </c:pt>
                <c:pt idx="8" formatCode="General">
                  <c:v>829</c:v>
                </c:pt>
                <c:pt idx="9">
                  <c:v>867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34-434A-ACED-29F79474C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2577263"/>
        <c:axId val="1882573903"/>
      </c:lineChart>
      <c:catAx>
        <c:axId val="188257726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82573903"/>
        <c:crosses val="autoZero"/>
        <c:auto val="1"/>
        <c:lblAlgn val="ctr"/>
        <c:lblOffset val="100"/>
        <c:noMultiLvlLbl val="1"/>
      </c:catAx>
      <c:valAx>
        <c:axId val="1882573903"/>
        <c:scaling>
          <c:orientation val="minMax"/>
          <c:max val="1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82577263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'1_2_2'!$P$47</c:f>
              <c:strCache>
                <c:ptCount val="1"/>
                <c:pt idx="0">
                  <c:v>男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'1_2_2'!$O$88:$O$97</c:f>
              <c:strCache>
                <c:ptCount val="10"/>
                <c:pt idx="0">
                  <c:v>平成29年</c:v>
                </c:pt>
                <c:pt idx="1">
                  <c:v>平成30年</c:v>
                </c:pt>
                <c:pt idx="2">
                  <c:v>令和元年</c:v>
                </c:pt>
                <c:pt idx="3">
                  <c:v>令和2年</c:v>
                </c:pt>
                <c:pt idx="4">
                  <c:v>令和3年</c:v>
                </c:pt>
                <c:pt idx="5">
                  <c:v>令和4年</c:v>
                </c:pt>
                <c:pt idx="6">
                  <c:v>令和5年</c:v>
                </c:pt>
                <c:pt idx="7">
                  <c:v>令和6年</c:v>
                </c:pt>
                <c:pt idx="8">
                  <c:v>令和7年</c:v>
                </c:pt>
                <c:pt idx="9">
                  <c:v>令和8年</c:v>
                </c:pt>
              </c:strCache>
            </c:strRef>
          </c:cat>
          <c:val>
            <c:numRef>
              <c:f>'1_2_2'!$P$88:$P$97</c:f>
              <c:numCache>
                <c:formatCode>#,##0_);[Red]\(#,##0\)</c:formatCode>
                <c:ptCount val="10"/>
                <c:pt idx="0">
                  <c:v>4033</c:v>
                </c:pt>
                <c:pt idx="1">
                  <c:v>3975</c:v>
                </c:pt>
                <c:pt idx="2">
                  <c:v>3997</c:v>
                </c:pt>
                <c:pt idx="3">
                  <c:v>4046</c:v>
                </c:pt>
                <c:pt idx="4">
                  <c:v>4221</c:v>
                </c:pt>
                <c:pt idx="5">
                  <c:v>4307</c:v>
                </c:pt>
                <c:pt idx="6">
                  <c:v>4442</c:v>
                </c:pt>
                <c:pt idx="7">
                  <c:v>4588</c:v>
                </c:pt>
                <c:pt idx="8">
                  <c:v>4784</c:v>
                </c:pt>
                <c:pt idx="9" formatCode="#,##0">
                  <c:v>4973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9C-4BF8-866F-6C0641127764}"/>
            </c:ext>
          </c:extLst>
        </c:ser>
        <c:ser>
          <c:idx val="1"/>
          <c:order val="1"/>
          <c:tx>
            <c:strRef>
              <c:f>'1_2_2'!$Q$47</c:f>
              <c:strCache>
                <c:ptCount val="1"/>
                <c:pt idx="0">
                  <c:v>女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'1_2_2'!$O$88:$O$97</c:f>
              <c:strCache>
                <c:ptCount val="10"/>
                <c:pt idx="0">
                  <c:v>平成29年</c:v>
                </c:pt>
                <c:pt idx="1">
                  <c:v>平成30年</c:v>
                </c:pt>
                <c:pt idx="2">
                  <c:v>令和元年</c:v>
                </c:pt>
                <c:pt idx="3">
                  <c:v>令和2年</c:v>
                </c:pt>
                <c:pt idx="4">
                  <c:v>令和3年</c:v>
                </c:pt>
                <c:pt idx="5">
                  <c:v>令和4年</c:v>
                </c:pt>
                <c:pt idx="6">
                  <c:v>令和5年</c:v>
                </c:pt>
                <c:pt idx="7">
                  <c:v>令和6年</c:v>
                </c:pt>
                <c:pt idx="8">
                  <c:v>令和7年</c:v>
                </c:pt>
                <c:pt idx="9">
                  <c:v>令和8年</c:v>
                </c:pt>
              </c:strCache>
            </c:strRef>
          </c:cat>
          <c:val>
            <c:numRef>
              <c:f>'1_2_2'!$Q$88:$Q$97</c:f>
              <c:numCache>
                <c:formatCode>#,##0_);[Red]\(#,##0\)</c:formatCode>
                <c:ptCount val="10"/>
                <c:pt idx="0">
                  <c:v>1738</c:v>
                </c:pt>
                <c:pt idx="1">
                  <c:v>1762</c:v>
                </c:pt>
                <c:pt idx="2">
                  <c:v>1735</c:v>
                </c:pt>
                <c:pt idx="3">
                  <c:v>1741</c:v>
                </c:pt>
                <c:pt idx="4">
                  <c:v>1786</c:v>
                </c:pt>
                <c:pt idx="5">
                  <c:v>1816</c:v>
                </c:pt>
                <c:pt idx="6">
                  <c:v>1864</c:v>
                </c:pt>
                <c:pt idx="7">
                  <c:v>1940</c:v>
                </c:pt>
                <c:pt idx="8">
                  <c:v>1978</c:v>
                </c:pt>
                <c:pt idx="9" formatCode="#,##0">
                  <c:v>2015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9C-4BF8-866F-6C0641127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82577263"/>
        <c:axId val="1882573903"/>
      </c:barChart>
      <c:lineChart>
        <c:grouping val="standard"/>
        <c:varyColors val="0"/>
        <c:ser>
          <c:idx val="2"/>
          <c:order val="2"/>
          <c:tx>
            <c:strRef>
              <c:f>'1_2_2'!$R$47</c:f>
              <c:strCache>
                <c:ptCount val="1"/>
                <c:pt idx="0">
                  <c:v>計</c:v>
                </c:pt>
              </c:strCache>
            </c:strRef>
          </c:tx>
          <c:spPr>
            <a:ln w="12700" cap="rnd">
              <a:solidFill>
                <a:schemeClr val="tx2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diamond"/>
            <c:size val="8"/>
            <c:spPr>
              <a:solidFill>
                <a:schemeClr val="tx2">
                  <a:lumMod val="50000"/>
                  <a:lumOff val="50000"/>
                </a:schemeClr>
              </a:solidFill>
              <a:ln w="9525" cap="rnd">
                <a:solidFill>
                  <a:schemeClr val="tx2">
                    <a:lumMod val="50000"/>
                    <a:lumOff val="50000"/>
                  </a:schemeClr>
                </a:solidFill>
                <a:tailEnd type="diamond"/>
              </a:ln>
              <a:effectLst/>
            </c:spPr>
          </c:marker>
          <c:dLbls>
            <c:dLbl>
              <c:idx val="0"/>
              <c:layout>
                <c:manualLayout>
                  <c:x val="-3.0589293747188516E-2"/>
                  <c:y val="-7.2727272727272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AA1-484A-B2CC-B1446CC1FFDA}"/>
                </c:ext>
              </c:extLst>
            </c:dLbl>
            <c:dLbl>
              <c:idx val="1"/>
              <c:layout>
                <c:manualLayout>
                  <c:x val="-3.7786774628879922E-2"/>
                  <c:y val="-7.87878787878787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AA1-484A-B2CC-B1446CC1FFDA}"/>
                </c:ext>
              </c:extLst>
            </c:dLbl>
            <c:dLbl>
              <c:idx val="2"/>
              <c:layout>
                <c:manualLayout>
                  <c:x val="-3.4188034188034191E-2"/>
                  <c:y val="-7.27272727272727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AA1-484A-B2CC-B1446CC1FFDA}"/>
                </c:ext>
              </c:extLst>
            </c:dLbl>
            <c:dLbl>
              <c:idx val="3"/>
              <c:layout>
                <c:manualLayout>
                  <c:x val="-3.598740440845704E-2"/>
                  <c:y val="-7.878787878787878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AA1-484A-B2CC-B1446CC1FFDA}"/>
                </c:ext>
              </c:extLst>
            </c:dLbl>
            <c:dLbl>
              <c:idx val="4"/>
              <c:layout>
                <c:manualLayout>
                  <c:x val="-3.2388663967611336E-2"/>
                  <c:y val="-7.87878787878787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AA1-484A-B2CC-B1446CC1FFDA}"/>
                </c:ext>
              </c:extLst>
            </c:dLbl>
            <c:dLbl>
              <c:idx val="5"/>
              <c:layout>
                <c:manualLayout>
                  <c:x val="-3.4188034188034191E-2"/>
                  <c:y val="-7.27272727272727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AA1-484A-B2CC-B1446CC1FFDA}"/>
                </c:ext>
              </c:extLst>
            </c:dLbl>
            <c:dLbl>
              <c:idx val="6"/>
              <c:layout>
                <c:manualLayout>
                  <c:x val="-3.4188034188034191E-2"/>
                  <c:y val="-7.27272727272727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AA1-484A-B2CC-B1446CC1FFDA}"/>
                </c:ext>
              </c:extLst>
            </c:dLbl>
            <c:dLbl>
              <c:idx val="7"/>
              <c:layout>
                <c:manualLayout>
                  <c:x val="-3.5775447097452902E-2"/>
                  <c:y val="-7.27272727272727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AA1-484A-B2CC-B1446CC1FFDA}"/>
                </c:ext>
              </c:extLst>
            </c:dLbl>
            <c:dLbl>
              <c:idx val="8"/>
              <c:layout>
                <c:manualLayout>
                  <c:x val="-3.5751842240351321E-2"/>
                  <c:y val="-6.66666666666666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AA1-484A-B2CC-B1446CC1FFDA}"/>
                </c:ext>
              </c:extLst>
            </c:dLbl>
            <c:dLbl>
              <c:idx val="9"/>
              <c:layout>
                <c:manualLayout>
                  <c:x val="-3.6496350364963633E-2"/>
                  <c:y val="-7.61904761904761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B79-4468-9155-4F8C66BB414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'1_2_2'!$O$88:$O$97</c:f>
              <c:strCache>
                <c:ptCount val="10"/>
                <c:pt idx="0">
                  <c:v>平成29年</c:v>
                </c:pt>
                <c:pt idx="1">
                  <c:v>平成30年</c:v>
                </c:pt>
                <c:pt idx="2">
                  <c:v>令和元年</c:v>
                </c:pt>
                <c:pt idx="3">
                  <c:v>令和2年</c:v>
                </c:pt>
                <c:pt idx="4">
                  <c:v>令和3年</c:v>
                </c:pt>
                <c:pt idx="5">
                  <c:v>令和4年</c:v>
                </c:pt>
                <c:pt idx="6">
                  <c:v>令和5年</c:v>
                </c:pt>
                <c:pt idx="7">
                  <c:v>令和6年</c:v>
                </c:pt>
                <c:pt idx="8">
                  <c:v>令和7年</c:v>
                </c:pt>
                <c:pt idx="9">
                  <c:v>令和8年</c:v>
                </c:pt>
              </c:strCache>
            </c:strRef>
          </c:cat>
          <c:val>
            <c:numRef>
              <c:f>'1_2_2'!$R$88:$R$97</c:f>
              <c:numCache>
                <c:formatCode>#,##0_);[Red]\(#,##0\)</c:formatCode>
                <c:ptCount val="10"/>
                <c:pt idx="0">
                  <c:v>5771</c:v>
                </c:pt>
                <c:pt idx="1">
                  <c:v>5737</c:v>
                </c:pt>
                <c:pt idx="2">
                  <c:v>5732</c:v>
                </c:pt>
                <c:pt idx="3">
                  <c:v>5787</c:v>
                </c:pt>
                <c:pt idx="4">
                  <c:v>6007</c:v>
                </c:pt>
                <c:pt idx="5">
                  <c:v>6123</c:v>
                </c:pt>
                <c:pt idx="6">
                  <c:v>6306</c:v>
                </c:pt>
                <c:pt idx="7">
                  <c:v>6528</c:v>
                </c:pt>
                <c:pt idx="8">
                  <c:v>6762</c:v>
                </c:pt>
                <c:pt idx="9">
                  <c:v>6988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D9C-4BF8-866F-6C06411277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2577263"/>
        <c:axId val="1882573903"/>
      </c:lineChart>
      <c:catAx>
        <c:axId val="188257726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82573903"/>
        <c:crosses val="autoZero"/>
        <c:auto val="1"/>
        <c:lblAlgn val="ctr"/>
        <c:lblOffset val="100"/>
        <c:noMultiLvlLbl val="1"/>
      </c:catAx>
      <c:valAx>
        <c:axId val="1882573903"/>
        <c:scaling>
          <c:orientation val="minMax"/>
          <c:max val="8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82577263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arget="../charts/chart1.xml" Type="http://schemas.openxmlformats.org/officeDocument/2006/relationships/chart"/><Relationship Id="rId2" Target="../charts/chart2.xml" Type="http://schemas.openxmlformats.org/officeDocument/2006/relationships/chart"/><Relationship Id="rId3" Target="../charts/chart3.xml" Type="http://schemas.openxmlformats.org/officeDocument/2006/relationships/chart"/><Relationship Id="rId4" Target="../charts/chart4.xml" Type="http://schemas.openxmlformats.org/officeDocument/2006/relationships/char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11206</xdr:colOff>
      <xdr:row>46</xdr:row>
      <xdr:rowOff>4482</xdr:rowOff>
    </xdr:from>
    <xdr:to>
      <xdr:col>12</xdr:col>
      <xdr:colOff>11206</xdr:colOff>
      <xdr:row>56</xdr:row>
      <xdr:rowOff>190499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4B92028-C658-4E99-9377-049963576E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11206</xdr:colOff>
      <xdr:row>60</xdr:row>
      <xdr:rowOff>0</xdr:rowOff>
    </xdr:from>
    <xdr:to>
      <xdr:col>12</xdr:col>
      <xdr:colOff>11206</xdr:colOff>
      <xdr:row>71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C86AA0EF-6526-4BDF-8ADD-D326897ECF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11206</xdr:colOff>
      <xdr:row>73</xdr:row>
      <xdr:rowOff>0</xdr:rowOff>
    </xdr:from>
    <xdr:to>
      <xdr:col>12</xdr:col>
      <xdr:colOff>11206</xdr:colOff>
      <xdr:row>84</xdr:row>
      <xdr:rowOff>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11AD1829-415A-404A-A8B0-11676A0395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16921</xdr:colOff>
      <xdr:row>86</xdr:row>
      <xdr:rowOff>0</xdr:rowOff>
    </xdr:from>
    <xdr:to>
      <xdr:col>12</xdr:col>
      <xdr:colOff>16921</xdr:colOff>
      <xdr:row>96</xdr:row>
      <xdr:rowOff>171450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5053907E-9AE6-425B-8FE4-C3D20013B8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テーマ1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https://www.u-tokyo.ac.jp/ja/students/edu-data/e08_02_01.html" TargetMode="External" Type="http://schemas.openxmlformats.org/officeDocument/2006/relationships/hyperlink"/><Relationship Id="rId2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95846-EEAD-4806-BC71-0AB8E5718878}">
  <dimension ref="A1:P71"/>
  <sheetViews>
    <sheetView tabSelected="1" zoomScaleNormal="100" zoomScaleSheetLayoutView="100" workbookViewId="0"/>
  </sheetViews>
  <sheetFormatPr defaultColWidth="9" defaultRowHeight="14.4" x14ac:dyDescent="0.45"/>
  <cols>
    <col min="1" max="1" width="12.8984375" style="2" customWidth="1"/>
    <col min="2" max="16" width="7" style="2" customWidth="1"/>
    <col min="17" max="16384" width="9" style="2"/>
  </cols>
  <sheetData>
    <row r="1" spans="1:14" ht="17.399999999999999" x14ac:dyDescent="0.45">
      <c r="A1" s="24"/>
      <c r="E1" s="18" t="s">
        <v>5</v>
      </c>
      <c r="F1" s="97" t="s">
        <v>6</v>
      </c>
    </row>
    <row r="2" spans="1:14" ht="23.4" x14ac:dyDescent="0.45">
      <c r="A2" s="19" t="s">
        <v>87</v>
      </c>
    </row>
    <row r="3" spans="1:14" ht="20.399999999999999" thickBot="1" x14ac:dyDescent="0.5">
      <c r="A3" s="7" t="s">
        <v>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4.4" customHeight="1" x14ac:dyDescent="0.45">
      <c r="A4" s="84" t="s">
        <v>9</v>
      </c>
      <c r="B4" s="90" t="s">
        <v>10</v>
      </c>
      <c r="C4" s="26" t="s">
        <v>11</v>
      </c>
      <c r="D4" s="27"/>
      <c r="E4" s="28"/>
      <c r="F4" s="27" t="s">
        <v>12</v>
      </c>
      <c r="G4" s="27"/>
      <c r="H4" s="28"/>
      <c r="I4" s="27" t="s">
        <v>13</v>
      </c>
      <c r="J4" s="27"/>
      <c r="K4" s="11"/>
      <c r="L4" s="27" t="s">
        <v>14</v>
      </c>
      <c r="M4" s="11"/>
      <c r="N4" s="82" t="s">
        <v>3</v>
      </c>
    </row>
    <row r="5" spans="1:14" ht="14.4" customHeight="1" thickBot="1" x14ac:dyDescent="0.5">
      <c r="A5" s="85"/>
      <c r="B5" s="91"/>
      <c r="C5" s="25" t="s">
        <v>15</v>
      </c>
      <c r="D5" s="31" t="s">
        <v>16</v>
      </c>
      <c r="E5" s="20" t="s">
        <v>17</v>
      </c>
      <c r="F5" s="25" t="s">
        <v>0</v>
      </c>
      <c r="G5" s="31" t="s">
        <v>1</v>
      </c>
      <c r="H5" s="20" t="s">
        <v>18</v>
      </c>
      <c r="I5" s="25" t="s">
        <v>0</v>
      </c>
      <c r="J5" s="31" t="s">
        <v>1</v>
      </c>
      <c r="K5" s="9" t="s">
        <v>18</v>
      </c>
      <c r="L5" s="25" t="s">
        <v>0</v>
      </c>
      <c r="M5" s="9" t="s">
        <v>1</v>
      </c>
      <c r="N5" s="83"/>
    </row>
    <row r="6" spans="1:14" ht="13.8" customHeight="1" x14ac:dyDescent="0.45">
      <c r="A6" s="92" t="s">
        <v>19</v>
      </c>
      <c r="B6" s="23" t="s">
        <v>20</v>
      </c>
      <c r="C6" s="38">
        <v>5221</v>
      </c>
      <c r="D6" s="39">
        <v>1414</v>
      </c>
      <c r="E6" s="40">
        <f>SUM(C6:D6)</f>
        <v>6635</v>
      </c>
      <c r="F6" s="38">
        <v>0</v>
      </c>
      <c r="G6" s="39">
        <v>0</v>
      </c>
      <c r="H6" s="40">
        <f t="shared" ref="H6:H21" si="0">SUM(F6:G6)</f>
        <v>0</v>
      </c>
      <c r="I6" s="38">
        <v>0</v>
      </c>
      <c r="J6" s="39">
        <v>0</v>
      </c>
      <c r="K6" s="41">
        <f>SUM(I6:J6)</f>
        <v>0</v>
      </c>
      <c r="L6" s="38">
        <f>SUM(C6,F6,I6)</f>
        <v>5221</v>
      </c>
      <c r="M6" s="42">
        <f>SUM(D6,G6,J6)</f>
        <v>1414</v>
      </c>
      <c r="N6" s="43">
        <f>SUM(L6:M6)</f>
        <v>6635</v>
      </c>
    </row>
    <row r="7" spans="1:14" ht="13.8" customHeight="1" thickBot="1" x14ac:dyDescent="0.5">
      <c r="A7" s="93"/>
      <c r="B7" s="5"/>
      <c r="C7" s="44">
        <v>88</v>
      </c>
      <c r="D7" s="45">
        <v>56</v>
      </c>
      <c r="E7" s="46">
        <f t="shared" ref="E7:E27" si="1">SUM(C7:D7)</f>
        <v>144</v>
      </c>
      <c r="F7" s="44">
        <v>0</v>
      </c>
      <c r="G7" s="45">
        <v>0</v>
      </c>
      <c r="H7" s="47">
        <f t="shared" si="0"/>
        <v>0</v>
      </c>
      <c r="I7" s="44">
        <v>0</v>
      </c>
      <c r="J7" s="45">
        <v>0</v>
      </c>
      <c r="K7" s="48">
        <f>SUM(I7:J7)</f>
        <v>0</v>
      </c>
      <c r="L7" s="44">
        <f t="shared" ref="L7:L27" si="2">SUM(C7,F7,I7)</f>
        <v>88</v>
      </c>
      <c r="M7" s="49">
        <f t="shared" ref="M7:M27" si="3">SUM(D7,G7,J7)</f>
        <v>56</v>
      </c>
      <c r="N7" s="50">
        <f t="shared" ref="N7:N27" si="4">SUM(L7:M7)</f>
        <v>144</v>
      </c>
    </row>
    <row r="8" spans="1:14" ht="13.8" customHeight="1" x14ac:dyDescent="0.45">
      <c r="A8" s="92" t="s">
        <v>21</v>
      </c>
      <c r="B8" s="3" t="s">
        <v>22</v>
      </c>
      <c r="C8" s="38">
        <v>673</v>
      </c>
      <c r="D8" s="39">
        <v>262</v>
      </c>
      <c r="E8" s="40">
        <f t="shared" si="1"/>
        <v>935</v>
      </c>
      <c r="F8" s="38">
        <v>0</v>
      </c>
      <c r="G8" s="39">
        <v>0</v>
      </c>
      <c r="H8" s="40">
        <f t="shared" si="0"/>
        <v>0</v>
      </c>
      <c r="I8" s="38">
        <v>17</v>
      </c>
      <c r="J8" s="39">
        <v>2</v>
      </c>
      <c r="K8" s="41">
        <f>SUM(I8:J8)</f>
        <v>19</v>
      </c>
      <c r="L8" s="38">
        <f t="shared" si="2"/>
        <v>690</v>
      </c>
      <c r="M8" s="42">
        <f>SUM(D8,G8,J8)</f>
        <v>264</v>
      </c>
      <c r="N8" s="43">
        <f t="shared" si="4"/>
        <v>954</v>
      </c>
    </row>
    <row r="9" spans="1:14" ht="13.8" customHeight="1" x14ac:dyDescent="0.45">
      <c r="A9" s="94"/>
      <c r="B9" s="21"/>
      <c r="C9" s="51">
        <v>12</v>
      </c>
      <c r="D9" s="52">
        <v>5</v>
      </c>
      <c r="E9" s="53">
        <f t="shared" si="1"/>
        <v>17</v>
      </c>
      <c r="F9" s="51">
        <v>0</v>
      </c>
      <c r="G9" s="52">
        <v>0</v>
      </c>
      <c r="H9" s="53">
        <f t="shared" si="0"/>
        <v>0</v>
      </c>
      <c r="I9" s="51">
        <v>0</v>
      </c>
      <c r="J9" s="52">
        <v>0</v>
      </c>
      <c r="K9" s="54">
        <f>SUM(I9:J9)</f>
        <v>0</v>
      </c>
      <c r="L9" s="51">
        <f t="shared" si="2"/>
        <v>12</v>
      </c>
      <c r="M9" s="55">
        <f t="shared" si="3"/>
        <v>5</v>
      </c>
      <c r="N9" s="56">
        <f t="shared" si="4"/>
        <v>17</v>
      </c>
    </row>
    <row r="10" spans="1:14" ht="13.8" customHeight="1" x14ac:dyDescent="0.45">
      <c r="A10" s="94"/>
      <c r="B10" s="3" t="s">
        <v>23</v>
      </c>
      <c r="C10" s="38">
        <v>382</v>
      </c>
      <c r="D10" s="39">
        <v>125</v>
      </c>
      <c r="E10" s="40">
        <f t="shared" si="1"/>
        <v>507</v>
      </c>
      <c r="F10" s="38">
        <v>0</v>
      </c>
      <c r="G10" s="39">
        <v>1</v>
      </c>
      <c r="H10" s="40">
        <f t="shared" si="0"/>
        <v>1</v>
      </c>
      <c r="I10" s="38">
        <v>0</v>
      </c>
      <c r="J10" s="39">
        <v>0</v>
      </c>
      <c r="K10" s="41">
        <f t="shared" ref="K10:K14" si="5">SUM(I10:J10)</f>
        <v>0</v>
      </c>
      <c r="L10" s="38">
        <f t="shared" si="2"/>
        <v>382</v>
      </c>
      <c r="M10" s="42">
        <f>SUM(D10,G10,J10)</f>
        <v>126</v>
      </c>
      <c r="N10" s="43">
        <f t="shared" si="4"/>
        <v>508</v>
      </c>
    </row>
    <row r="11" spans="1:14" ht="13.8" customHeight="1" x14ac:dyDescent="0.45">
      <c r="A11" s="94"/>
      <c r="B11" s="21"/>
      <c r="C11" s="51">
        <v>1</v>
      </c>
      <c r="D11" s="52">
        <v>0</v>
      </c>
      <c r="E11" s="53">
        <f t="shared" si="1"/>
        <v>1</v>
      </c>
      <c r="F11" s="51">
        <v>0</v>
      </c>
      <c r="G11" s="52">
        <v>0</v>
      </c>
      <c r="H11" s="53">
        <f t="shared" si="0"/>
        <v>0</v>
      </c>
      <c r="I11" s="51">
        <v>0</v>
      </c>
      <c r="J11" s="52">
        <v>0</v>
      </c>
      <c r="K11" s="54">
        <f>SUM(I11:J11)</f>
        <v>0</v>
      </c>
      <c r="L11" s="51">
        <f t="shared" si="2"/>
        <v>1</v>
      </c>
      <c r="M11" s="55">
        <f t="shared" si="3"/>
        <v>0</v>
      </c>
      <c r="N11" s="56">
        <f t="shared" si="4"/>
        <v>1</v>
      </c>
    </row>
    <row r="12" spans="1:14" ht="13.8" customHeight="1" x14ac:dyDescent="0.45">
      <c r="A12" s="94"/>
      <c r="B12" s="3" t="s">
        <v>24</v>
      </c>
      <c r="C12" s="38">
        <v>1924</v>
      </c>
      <c r="D12" s="39">
        <v>260</v>
      </c>
      <c r="E12" s="40">
        <f t="shared" si="1"/>
        <v>2184</v>
      </c>
      <c r="F12" s="38">
        <v>6</v>
      </c>
      <c r="G12" s="39">
        <v>2</v>
      </c>
      <c r="H12" s="40">
        <f t="shared" si="0"/>
        <v>8</v>
      </c>
      <c r="I12" s="38">
        <v>10</v>
      </c>
      <c r="J12" s="39">
        <v>2</v>
      </c>
      <c r="K12" s="41">
        <f t="shared" si="5"/>
        <v>12</v>
      </c>
      <c r="L12" s="38">
        <f t="shared" si="2"/>
        <v>1940</v>
      </c>
      <c r="M12" s="42">
        <f t="shared" si="3"/>
        <v>264</v>
      </c>
      <c r="N12" s="43">
        <f t="shared" si="4"/>
        <v>2204</v>
      </c>
    </row>
    <row r="13" spans="1:14" ht="13.8" customHeight="1" x14ac:dyDescent="0.45">
      <c r="A13" s="94"/>
      <c r="B13" s="21"/>
      <c r="C13" s="51">
        <v>20</v>
      </c>
      <c r="D13" s="52">
        <v>9</v>
      </c>
      <c r="E13" s="53">
        <f t="shared" si="1"/>
        <v>29</v>
      </c>
      <c r="F13" s="51">
        <v>1</v>
      </c>
      <c r="G13" s="52">
        <v>1</v>
      </c>
      <c r="H13" s="53">
        <f t="shared" si="0"/>
        <v>2</v>
      </c>
      <c r="I13" s="51">
        <v>1</v>
      </c>
      <c r="J13" s="52">
        <v>0</v>
      </c>
      <c r="K13" s="54">
        <f>SUM(I13:J13)</f>
        <v>1</v>
      </c>
      <c r="L13" s="51">
        <f t="shared" si="2"/>
        <v>22</v>
      </c>
      <c r="M13" s="55">
        <f t="shared" si="3"/>
        <v>10</v>
      </c>
      <c r="N13" s="56">
        <f t="shared" si="4"/>
        <v>32</v>
      </c>
    </row>
    <row r="14" spans="1:14" ht="13.8" customHeight="1" x14ac:dyDescent="0.45">
      <c r="A14" s="94"/>
      <c r="B14" s="3" t="s">
        <v>25</v>
      </c>
      <c r="C14" s="38">
        <v>584</v>
      </c>
      <c r="D14" s="39">
        <v>252</v>
      </c>
      <c r="E14" s="40">
        <f t="shared" si="1"/>
        <v>836</v>
      </c>
      <c r="F14" s="38">
        <v>0</v>
      </c>
      <c r="G14" s="39">
        <v>0</v>
      </c>
      <c r="H14" s="40">
        <f t="shared" si="0"/>
        <v>0</v>
      </c>
      <c r="I14" s="38">
        <v>0</v>
      </c>
      <c r="J14" s="39">
        <v>0</v>
      </c>
      <c r="K14" s="41">
        <f t="shared" si="5"/>
        <v>0</v>
      </c>
      <c r="L14" s="38">
        <f t="shared" si="2"/>
        <v>584</v>
      </c>
      <c r="M14" s="42">
        <f t="shared" si="3"/>
        <v>252</v>
      </c>
      <c r="N14" s="43">
        <f t="shared" si="4"/>
        <v>836</v>
      </c>
    </row>
    <row r="15" spans="1:14" ht="13.8" customHeight="1" x14ac:dyDescent="0.45">
      <c r="A15" s="94"/>
      <c r="B15" s="21"/>
      <c r="C15" s="51">
        <v>2</v>
      </c>
      <c r="D15" s="52">
        <v>8</v>
      </c>
      <c r="E15" s="53">
        <f t="shared" si="1"/>
        <v>10</v>
      </c>
      <c r="F15" s="51">
        <v>0</v>
      </c>
      <c r="G15" s="52">
        <v>0</v>
      </c>
      <c r="H15" s="53">
        <f t="shared" si="0"/>
        <v>0</v>
      </c>
      <c r="I15" s="51">
        <v>0</v>
      </c>
      <c r="J15" s="52">
        <v>0</v>
      </c>
      <c r="K15" s="54">
        <f>SUM(I15:J15)</f>
        <v>0</v>
      </c>
      <c r="L15" s="51">
        <f t="shared" si="2"/>
        <v>2</v>
      </c>
      <c r="M15" s="55">
        <f t="shared" si="3"/>
        <v>8</v>
      </c>
      <c r="N15" s="56">
        <f t="shared" si="4"/>
        <v>10</v>
      </c>
    </row>
    <row r="16" spans="1:14" ht="13.8" customHeight="1" x14ac:dyDescent="0.45">
      <c r="A16" s="94"/>
      <c r="B16" s="3" t="s">
        <v>26</v>
      </c>
      <c r="C16" s="38">
        <v>588</v>
      </c>
      <c r="D16" s="39">
        <v>72</v>
      </c>
      <c r="E16" s="40">
        <f t="shared" si="1"/>
        <v>660</v>
      </c>
      <c r="F16" s="38">
        <v>1</v>
      </c>
      <c r="G16" s="39">
        <v>0</v>
      </c>
      <c r="H16" s="40">
        <f t="shared" si="0"/>
        <v>1</v>
      </c>
      <c r="I16" s="38">
        <v>0</v>
      </c>
      <c r="J16" s="39">
        <v>0</v>
      </c>
      <c r="K16" s="41">
        <f>SUM(I16:J16)</f>
        <v>0</v>
      </c>
      <c r="L16" s="38">
        <f t="shared" si="2"/>
        <v>589</v>
      </c>
      <c r="M16" s="42">
        <f t="shared" si="3"/>
        <v>72</v>
      </c>
      <c r="N16" s="43">
        <f t="shared" si="4"/>
        <v>661</v>
      </c>
    </row>
    <row r="17" spans="1:14" ht="13.8" customHeight="1" x14ac:dyDescent="0.45">
      <c r="A17" s="94"/>
      <c r="B17" s="21"/>
      <c r="C17" s="51">
        <v>12</v>
      </c>
      <c r="D17" s="52">
        <v>3</v>
      </c>
      <c r="E17" s="53">
        <f t="shared" si="1"/>
        <v>15</v>
      </c>
      <c r="F17" s="51">
        <v>0</v>
      </c>
      <c r="G17" s="52">
        <v>0</v>
      </c>
      <c r="H17" s="53">
        <f t="shared" si="0"/>
        <v>0</v>
      </c>
      <c r="I17" s="51">
        <v>0</v>
      </c>
      <c r="J17" s="52">
        <v>0</v>
      </c>
      <c r="K17" s="54">
        <f>SUM(I17:J17)</f>
        <v>0</v>
      </c>
      <c r="L17" s="51">
        <f t="shared" si="2"/>
        <v>12</v>
      </c>
      <c r="M17" s="55">
        <f t="shared" si="3"/>
        <v>3</v>
      </c>
      <c r="N17" s="56">
        <f t="shared" si="4"/>
        <v>15</v>
      </c>
    </row>
    <row r="18" spans="1:14" ht="13.8" customHeight="1" x14ac:dyDescent="0.45">
      <c r="A18" s="94"/>
      <c r="B18" s="3" t="s">
        <v>27</v>
      </c>
      <c r="C18" s="38">
        <v>470</v>
      </c>
      <c r="D18" s="39">
        <v>159</v>
      </c>
      <c r="E18" s="40">
        <f t="shared" si="1"/>
        <v>629</v>
      </c>
      <c r="F18" s="38">
        <v>1</v>
      </c>
      <c r="G18" s="39">
        <v>0</v>
      </c>
      <c r="H18" s="40">
        <f t="shared" si="0"/>
        <v>1</v>
      </c>
      <c r="I18" s="38">
        <v>0</v>
      </c>
      <c r="J18" s="39">
        <v>0</v>
      </c>
      <c r="K18" s="41">
        <f t="shared" ref="K18" si="6">SUM(I18:J18)</f>
        <v>0</v>
      </c>
      <c r="L18" s="38">
        <f t="shared" si="2"/>
        <v>471</v>
      </c>
      <c r="M18" s="42">
        <f t="shared" si="3"/>
        <v>159</v>
      </c>
      <c r="N18" s="43">
        <f t="shared" si="4"/>
        <v>630</v>
      </c>
    </row>
    <row r="19" spans="1:14" ht="13.8" customHeight="1" x14ac:dyDescent="0.45">
      <c r="A19" s="94"/>
      <c r="B19" s="21"/>
      <c r="C19" s="51">
        <v>2</v>
      </c>
      <c r="D19" s="52">
        <v>0</v>
      </c>
      <c r="E19" s="53">
        <f t="shared" si="1"/>
        <v>2</v>
      </c>
      <c r="F19" s="51">
        <v>0</v>
      </c>
      <c r="G19" s="52">
        <v>0</v>
      </c>
      <c r="H19" s="53">
        <f t="shared" si="0"/>
        <v>0</v>
      </c>
      <c r="I19" s="51">
        <v>0</v>
      </c>
      <c r="J19" s="52">
        <v>0</v>
      </c>
      <c r="K19" s="54">
        <f>SUM(I19:J19)</f>
        <v>0</v>
      </c>
      <c r="L19" s="51">
        <f t="shared" si="2"/>
        <v>2</v>
      </c>
      <c r="M19" s="55">
        <f t="shared" si="3"/>
        <v>0</v>
      </c>
      <c r="N19" s="56">
        <f t="shared" si="4"/>
        <v>2</v>
      </c>
    </row>
    <row r="20" spans="1:14" ht="13.8" customHeight="1" x14ac:dyDescent="0.45">
      <c r="A20" s="94"/>
      <c r="B20" s="3" t="s">
        <v>28</v>
      </c>
      <c r="C20" s="38">
        <v>623</v>
      </c>
      <c r="D20" s="39">
        <v>158</v>
      </c>
      <c r="E20" s="40">
        <f t="shared" si="1"/>
        <v>781</v>
      </c>
      <c r="F20" s="38">
        <v>0</v>
      </c>
      <c r="G20" s="39">
        <v>0</v>
      </c>
      <c r="H20" s="40">
        <f t="shared" si="0"/>
        <v>0</v>
      </c>
      <c r="I20" s="38">
        <v>1</v>
      </c>
      <c r="J20" s="39">
        <v>2</v>
      </c>
      <c r="K20" s="41">
        <f>SUM(I20:J20)</f>
        <v>3</v>
      </c>
      <c r="L20" s="38">
        <f t="shared" si="2"/>
        <v>624</v>
      </c>
      <c r="M20" s="42">
        <f t="shared" si="3"/>
        <v>160</v>
      </c>
      <c r="N20" s="43">
        <f t="shared" si="4"/>
        <v>784</v>
      </c>
    </row>
    <row r="21" spans="1:14" ht="13.8" customHeight="1" x14ac:dyDescent="0.45">
      <c r="A21" s="94"/>
      <c r="B21" s="21"/>
      <c r="C21" s="51">
        <v>4</v>
      </c>
      <c r="D21" s="52">
        <v>6</v>
      </c>
      <c r="E21" s="53">
        <f t="shared" si="1"/>
        <v>10</v>
      </c>
      <c r="F21" s="51">
        <v>0</v>
      </c>
      <c r="G21" s="52">
        <v>0</v>
      </c>
      <c r="H21" s="53">
        <f t="shared" si="0"/>
        <v>0</v>
      </c>
      <c r="I21" s="51">
        <v>0</v>
      </c>
      <c r="J21" s="52">
        <v>0</v>
      </c>
      <c r="K21" s="54">
        <f>SUM(I21:J21)</f>
        <v>0</v>
      </c>
      <c r="L21" s="51">
        <f t="shared" si="2"/>
        <v>4</v>
      </c>
      <c r="M21" s="55">
        <f t="shared" si="3"/>
        <v>6</v>
      </c>
      <c r="N21" s="56">
        <f t="shared" si="4"/>
        <v>10</v>
      </c>
    </row>
    <row r="22" spans="1:14" ht="13.8" customHeight="1" x14ac:dyDescent="0.45">
      <c r="A22" s="94"/>
      <c r="B22" s="3" t="s">
        <v>20</v>
      </c>
      <c r="C22" s="38">
        <v>343</v>
      </c>
      <c r="D22" s="39">
        <v>179</v>
      </c>
      <c r="E22" s="40">
        <f t="shared" si="1"/>
        <v>522</v>
      </c>
      <c r="F22" s="38">
        <v>4</v>
      </c>
      <c r="G22" s="39">
        <v>0</v>
      </c>
      <c r="H22" s="40">
        <f t="shared" ref="H22:H24" si="7">SUM(F22:G22)</f>
        <v>4</v>
      </c>
      <c r="I22" s="38">
        <v>0</v>
      </c>
      <c r="J22" s="39">
        <v>0</v>
      </c>
      <c r="K22" s="41">
        <f t="shared" ref="K22" si="8">SUM(I22:J22)</f>
        <v>0</v>
      </c>
      <c r="L22" s="38">
        <f t="shared" si="2"/>
        <v>347</v>
      </c>
      <c r="M22" s="42">
        <f t="shared" si="3"/>
        <v>179</v>
      </c>
      <c r="N22" s="43">
        <f t="shared" si="4"/>
        <v>526</v>
      </c>
    </row>
    <row r="23" spans="1:14" ht="13.8" customHeight="1" x14ac:dyDescent="0.45">
      <c r="A23" s="94"/>
      <c r="B23" s="21"/>
      <c r="C23" s="51">
        <v>24</v>
      </c>
      <c r="D23" s="52">
        <v>22</v>
      </c>
      <c r="E23" s="53">
        <f t="shared" si="1"/>
        <v>46</v>
      </c>
      <c r="F23" s="51">
        <v>1</v>
      </c>
      <c r="G23" s="52">
        <v>0</v>
      </c>
      <c r="H23" s="53">
        <f t="shared" si="7"/>
        <v>1</v>
      </c>
      <c r="I23" s="51">
        <v>0</v>
      </c>
      <c r="J23" s="52">
        <v>0</v>
      </c>
      <c r="K23" s="54">
        <f>SUM(I23:J23)</f>
        <v>0</v>
      </c>
      <c r="L23" s="51">
        <f t="shared" si="2"/>
        <v>25</v>
      </c>
      <c r="M23" s="55">
        <f t="shared" si="3"/>
        <v>22</v>
      </c>
      <c r="N23" s="56">
        <f t="shared" si="4"/>
        <v>47</v>
      </c>
    </row>
    <row r="24" spans="1:14" ht="13.8" customHeight="1" x14ac:dyDescent="0.45">
      <c r="A24" s="94"/>
      <c r="B24" s="3" t="s">
        <v>29</v>
      </c>
      <c r="C24" s="38">
        <v>129</v>
      </c>
      <c r="D24" s="39">
        <v>83</v>
      </c>
      <c r="E24" s="40">
        <f t="shared" si="1"/>
        <v>212</v>
      </c>
      <c r="F24" s="38">
        <v>1</v>
      </c>
      <c r="G24" s="39">
        <v>3</v>
      </c>
      <c r="H24" s="40">
        <f t="shared" si="7"/>
        <v>4</v>
      </c>
      <c r="I24" s="38">
        <v>0</v>
      </c>
      <c r="J24" s="39">
        <v>0</v>
      </c>
      <c r="K24" s="41">
        <f t="shared" ref="K24" si="9">SUM(I24:J24)</f>
        <v>0</v>
      </c>
      <c r="L24" s="38">
        <f t="shared" si="2"/>
        <v>130</v>
      </c>
      <c r="M24" s="42">
        <f t="shared" si="3"/>
        <v>86</v>
      </c>
      <c r="N24" s="43">
        <f t="shared" si="4"/>
        <v>216</v>
      </c>
    </row>
    <row r="25" spans="1:14" ht="13.8" customHeight="1" x14ac:dyDescent="0.45">
      <c r="A25" s="94"/>
      <c r="B25" s="21"/>
      <c r="C25" s="51">
        <v>0</v>
      </c>
      <c r="D25" s="52">
        <v>1</v>
      </c>
      <c r="E25" s="53">
        <f t="shared" si="1"/>
        <v>1</v>
      </c>
      <c r="F25" s="51">
        <v>0</v>
      </c>
      <c r="G25" s="52">
        <v>0</v>
      </c>
      <c r="H25" s="53">
        <f>SUM(F25:G25)</f>
        <v>0</v>
      </c>
      <c r="I25" s="51">
        <v>0</v>
      </c>
      <c r="J25" s="52">
        <v>0</v>
      </c>
      <c r="K25" s="54">
        <f>SUM(I25:J25)</f>
        <v>0</v>
      </c>
      <c r="L25" s="51">
        <f t="shared" si="2"/>
        <v>0</v>
      </c>
      <c r="M25" s="55">
        <f t="shared" si="3"/>
        <v>1</v>
      </c>
      <c r="N25" s="56">
        <f t="shared" si="4"/>
        <v>1</v>
      </c>
    </row>
    <row r="26" spans="1:14" ht="13.8" customHeight="1" x14ac:dyDescent="0.45">
      <c r="A26" s="94"/>
      <c r="B26" s="3" t="s">
        <v>30</v>
      </c>
      <c r="C26" s="38">
        <v>138</v>
      </c>
      <c r="D26" s="39">
        <v>59</v>
      </c>
      <c r="E26" s="40">
        <f t="shared" si="1"/>
        <v>197</v>
      </c>
      <c r="F26" s="38">
        <v>1</v>
      </c>
      <c r="G26" s="39">
        <v>0</v>
      </c>
      <c r="H26" s="40">
        <f>SUM(F26:G26)</f>
        <v>1</v>
      </c>
      <c r="I26" s="38">
        <v>0</v>
      </c>
      <c r="J26" s="39">
        <v>1</v>
      </c>
      <c r="K26" s="41">
        <f t="shared" ref="K26" si="10">SUM(I26:J26)</f>
        <v>1</v>
      </c>
      <c r="L26" s="38">
        <f t="shared" si="2"/>
        <v>139</v>
      </c>
      <c r="M26" s="42">
        <f t="shared" si="3"/>
        <v>60</v>
      </c>
      <c r="N26" s="43">
        <f t="shared" si="4"/>
        <v>199</v>
      </c>
    </row>
    <row r="27" spans="1:14" ht="13.8" customHeight="1" thickBot="1" x14ac:dyDescent="0.5">
      <c r="A27" s="93"/>
      <c r="B27" s="5"/>
      <c r="C27" s="44">
        <v>3</v>
      </c>
      <c r="D27" s="45">
        <v>3</v>
      </c>
      <c r="E27" s="46">
        <f t="shared" si="1"/>
        <v>6</v>
      </c>
      <c r="F27" s="44">
        <v>0</v>
      </c>
      <c r="G27" s="45">
        <v>0</v>
      </c>
      <c r="H27" s="53">
        <f>SUM(F27:G27)</f>
        <v>0</v>
      </c>
      <c r="I27" s="44">
        <v>0</v>
      </c>
      <c r="J27" s="45">
        <v>0</v>
      </c>
      <c r="K27" s="57">
        <f>SUM(I27:J27)</f>
        <v>0</v>
      </c>
      <c r="L27" s="44">
        <f t="shared" si="2"/>
        <v>3</v>
      </c>
      <c r="M27" s="49">
        <f t="shared" si="3"/>
        <v>3</v>
      </c>
      <c r="N27" s="50">
        <f t="shared" si="4"/>
        <v>6</v>
      </c>
    </row>
    <row r="28" spans="1:14" ht="13.8" customHeight="1" x14ac:dyDescent="0.45">
      <c r="A28" s="86" t="s">
        <v>31</v>
      </c>
      <c r="B28" s="84"/>
      <c r="C28" s="38">
        <f>SUM(C6,C8,C10,C12,C14,C16,C18,C20,C22,C24,C26)</f>
        <v>11075</v>
      </c>
      <c r="D28" s="39">
        <f>SUM(D6,D8,D10,D12,D14,D16,D18,D20,D22,D24,D26)</f>
        <v>3023</v>
      </c>
      <c r="E28" s="58">
        <f>SUM(E6,E8,E10,E12,E14,E16,E18,E20,E22,E24,E26)</f>
        <v>14098</v>
      </c>
      <c r="F28" s="38">
        <f t="shared" ref="D28:J29" si="11">SUM(F6,F8,F10,F12,F14,F16,F18,F20,F22,F24,F26)</f>
        <v>14</v>
      </c>
      <c r="G28" s="39">
        <f t="shared" si="11"/>
        <v>6</v>
      </c>
      <c r="H28" s="58">
        <f>SUM(F28:G28)</f>
        <v>20</v>
      </c>
      <c r="I28" s="38">
        <f>SUM(I6,I8,I10,I12,I14,I16,I18,I20,I22,I24,I26)</f>
        <v>28</v>
      </c>
      <c r="J28" s="39">
        <f>SUM(J6,J8,J10,J12,J14,J16,J18,J20,J22,J24,J26)</f>
        <v>7</v>
      </c>
      <c r="K28" s="41">
        <f t="shared" ref="K28" si="12">SUM(I28:J28)</f>
        <v>35</v>
      </c>
      <c r="L28" s="38">
        <f>SUM(L6,L8,L10,L12,L14,L16,L18,L20,L22,L24,L26)</f>
        <v>11117</v>
      </c>
      <c r="M28" s="42">
        <f t="shared" ref="L28:M29" si="13">SUM(M6,M8,M10,M12,M14,M16,M18,M20,M22,M24,M26)</f>
        <v>3036</v>
      </c>
      <c r="N28" s="43">
        <f>SUM(N6,N8,N10,N12,N14,N16,N18,N20,N22,N24,N26)</f>
        <v>14153</v>
      </c>
    </row>
    <row r="29" spans="1:14" ht="13.8" customHeight="1" thickBot="1" x14ac:dyDescent="0.5">
      <c r="A29" s="87"/>
      <c r="B29" s="85"/>
      <c r="C29" s="44">
        <f>SUM(C7,C9,C11,C13,C15,C17,C19,C21,C23,C25,C27)</f>
        <v>168</v>
      </c>
      <c r="D29" s="45">
        <f t="shared" si="11"/>
        <v>113</v>
      </c>
      <c r="E29" s="46">
        <f>SUM(E7,E9,E11,E13,E15,E17,E19,E21,E23,E25,E27)</f>
        <v>281</v>
      </c>
      <c r="F29" s="44">
        <f t="shared" si="11"/>
        <v>2</v>
      </c>
      <c r="G29" s="45">
        <f t="shared" si="11"/>
        <v>1</v>
      </c>
      <c r="H29" s="46">
        <f>SUM(F29:G29)</f>
        <v>3</v>
      </c>
      <c r="I29" s="44">
        <f t="shared" si="11"/>
        <v>1</v>
      </c>
      <c r="J29" s="59">
        <f t="shared" si="11"/>
        <v>0</v>
      </c>
      <c r="K29" s="48">
        <f>SUM(I29:J29)</f>
        <v>1</v>
      </c>
      <c r="L29" s="44">
        <f t="shared" si="13"/>
        <v>171</v>
      </c>
      <c r="M29" s="49">
        <f t="shared" si="13"/>
        <v>114</v>
      </c>
      <c r="N29" s="50">
        <f>SUM(N7,N9,N11,N13,N15,N17,N19,N21,N23,N25,N27)</f>
        <v>285</v>
      </c>
    </row>
    <row r="30" spans="1:14" x14ac:dyDescent="0.45">
      <c r="A30" s="2" t="s">
        <v>32</v>
      </c>
      <c r="N30" s="18" t="s">
        <v>91</v>
      </c>
    </row>
    <row r="31" spans="1:14" x14ac:dyDescent="0.45">
      <c r="A31" s="2" t="s">
        <v>33</v>
      </c>
    </row>
    <row r="32" spans="1:14" x14ac:dyDescent="0.45">
      <c r="A32" s="2" t="s">
        <v>34</v>
      </c>
    </row>
    <row r="34" spans="1:16" ht="20.399999999999999" thickBot="1" x14ac:dyDescent="0.5">
      <c r="A34" s="7" t="s">
        <v>35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14.4" customHeight="1" x14ac:dyDescent="0.45">
      <c r="A35" s="95" t="s">
        <v>36</v>
      </c>
      <c r="B35" s="26" t="s">
        <v>37</v>
      </c>
      <c r="C35" s="27"/>
      <c r="D35" s="28"/>
      <c r="E35" s="27" t="s">
        <v>38</v>
      </c>
      <c r="F35" s="27"/>
      <c r="G35" s="28"/>
      <c r="H35" s="27" t="s">
        <v>39</v>
      </c>
      <c r="I35" s="27"/>
      <c r="J35" s="28"/>
      <c r="K35" s="27" t="s">
        <v>40</v>
      </c>
      <c r="L35" s="27"/>
      <c r="M35" s="11"/>
      <c r="N35" s="27" t="s">
        <v>14</v>
      </c>
      <c r="O35" s="11"/>
      <c r="P35" s="82" t="s">
        <v>3</v>
      </c>
    </row>
    <row r="36" spans="1:16" ht="14.4" customHeight="1" thickBot="1" x14ac:dyDescent="0.5">
      <c r="A36" s="96"/>
      <c r="B36" s="25" t="s">
        <v>15</v>
      </c>
      <c r="C36" s="29" t="s">
        <v>16</v>
      </c>
      <c r="D36" s="20" t="s">
        <v>17</v>
      </c>
      <c r="E36" s="25" t="s">
        <v>15</v>
      </c>
      <c r="F36" s="29" t="s">
        <v>16</v>
      </c>
      <c r="G36" s="20" t="s">
        <v>17</v>
      </c>
      <c r="H36" s="25" t="s">
        <v>15</v>
      </c>
      <c r="I36" s="29" t="s">
        <v>16</v>
      </c>
      <c r="J36" s="20" t="s">
        <v>17</v>
      </c>
      <c r="K36" s="25" t="s">
        <v>15</v>
      </c>
      <c r="L36" s="29" t="s">
        <v>16</v>
      </c>
      <c r="M36" s="9" t="s">
        <v>17</v>
      </c>
      <c r="N36" s="25" t="s">
        <v>15</v>
      </c>
      <c r="O36" s="9" t="s">
        <v>16</v>
      </c>
      <c r="P36" s="83"/>
    </row>
    <row r="37" spans="1:16" x14ac:dyDescent="0.45">
      <c r="A37" s="4" t="s">
        <v>41</v>
      </c>
      <c r="B37" s="38">
        <v>184</v>
      </c>
      <c r="C37" s="39">
        <v>118</v>
      </c>
      <c r="D37" s="40">
        <f>SUM(B37:C37)</f>
        <v>302</v>
      </c>
      <c r="E37" s="38"/>
      <c r="F37" s="39"/>
      <c r="G37" s="40"/>
      <c r="H37" s="38">
        <v>244</v>
      </c>
      <c r="I37" s="39">
        <v>154</v>
      </c>
      <c r="J37" s="40">
        <f>SUM(H37:I37)</f>
        <v>398</v>
      </c>
      <c r="K37" s="38">
        <v>18</v>
      </c>
      <c r="L37" s="39">
        <v>23</v>
      </c>
      <c r="M37" s="41">
        <f>SUM(K37:L37)</f>
        <v>41</v>
      </c>
      <c r="N37" s="38">
        <f>SUM(B37,E37,H37,K37)</f>
        <v>446</v>
      </c>
      <c r="O37" s="42">
        <f>SUM(C37,F37,I37,L37)</f>
        <v>295</v>
      </c>
      <c r="P37" s="43">
        <f>SUM(N37:O37)</f>
        <v>741</v>
      </c>
    </row>
    <row r="38" spans="1:16" x14ac:dyDescent="0.45">
      <c r="A38" s="8"/>
      <c r="B38" s="51">
        <v>18</v>
      </c>
      <c r="C38" s="52">
        <v>30</v>
      </c>
      <c r="D38" s="53">
        <f>SUM(B38:C38)</f>
        <v>48</v>
      </c>
      <c r="E38" s="51"/>
      <c r="F38" s="52"/>
      <c r="G38" s="53"/>
      <c r="H38" s="51">
        <v>48</v>
      </c>
      <c r="I38" s="52">
        <v>41</v>
      </c>
      <c r="J38" s="53">
        <f t="shared" ref="J38:J66" si="14">SUM(H38:I38)</f>
        <v>89</v>
      </c>
      <c r="K38" s="51">
        <v>18</v>
      </c>
      <c r="L38" s="52">
        <v>20</v>
      </c>
      <c r="M38" s="54">
        <f t="shared" ref="M38:M66" si="15">SUM(K38:L38)</f>
        <v>38</v>
      </c>
      <c r="N38" s="51">
        <f t="shared" ref="N38:N66" si="16">SUM(B38,E38,H38,K38)</f>
        <v>84</v>
      </c>
      <c r="O38" s="55">
        <f t="shared" ref="O38:O66" si="17">SUM(C38,F38,I38,L38)</f>
        <v>91</v>
      </c>
      <c r="P38" s="56">
        <f t="shared" ref="P38:P66" si="18">SUM(N38:O38)</f>
        <v>175</v>
      </c>
    </row>
    <row r="39" spans="1:16" x14ac:dyDescent="0.45">
      <c r="A39" s="4" t="s">
        <v>42</v>
      </c>
      <c r="B39" s="38">
        <v>81</v>
      </c>
      <c r="C39" s="39">
        <v>116</v>
      </c>
      <c r="D39" s="40">
        <f t="shared" ref="D39:D64" si="19">SUM(B39:C39)</f>
        <v>197</v>
      </c>
      <c r="E39" s="38"/>
      <c r="F39" s="39"/>
      <c r="G39" s="40"/>
      <c r="H39" s="38">
        <v>114</v>
      </c>
      <c r="I39" s="39">
        <v>132</v>
      </c>
      <c r="J39" s="40">
        <f t="shared" si="14"/>
        <v>246</v>
      </c>
      <c r="K39" s="38">
        <v>8</v>
      </c>
      <c r="L39" s="39">
        <v>15</v>
      </c>
      <c r="M39" s="41">
        <f t="shared" si="15"/>
        <v>23</v>
      </c>
      <c r="N39" s="38">
        <f t="shared" si="16"/>
        <v>203</v>
      </c>
      <c r="O39" s="42">
        <f t="shared" si="17"/>
        <v>263</v>
      </c>
      <c r="P39" s="43">
        <f t="shared" si="18"/>
        <v>466</v>
      </c>
    </row>
    <row r="40" spans="1:16" x14ac:dyDescent="0.45">
      <c r="A40" s="8"/>
      <c r="B40" s="51">
        <v>3</v>
      </c>
      <c r="C40" s="52">
        <v>19</v>
      </c>
      <c r="D40" s="53">
        <f t="shared" si="19"/>
        <v>22</v>
      </c>
      <c r="E40" s="51"/>
      <c r="F40" s="52"/>
      <c r="G40" s="53"/>
      <c r="H40" s="51">
        <v>7</v>
      </c>
      <c r="I40" s="52">
        <v>23</v>
      </c>
      <c r="J40" s="53">
        <f t="shared" si="14"/>
        <v>30</v>
      </c>
      <c r="K40" s="51">
        <v>6</v>
      </c>
      <c r="L40" s="52">
        <v>11</v>
      </c>
      <c r="M40" s="54">
        <f t="shared" si="15"/>
        <v>17</v>
      </c>
      <c r="N40" s="51">
        <f t="shared" si="16"/>
        <v>16</v>
      </c>
      <c r="O40" s="55">
        <f t="shared" si="17"/>
        <v>53</v>
      </c>
      <c r="P40" s="56">
        <f t="shared" si="18"/>
        <v>69</v>
      </c>
    </row>
    <row r="41" spans="1:16" x14ac:dyDescent="0.45">
      <c r="A41" s="4" t="s">
        <v>43</v>
      </c>
      <c r="B41" s="38">
        <v>39</v>
      </c>
      <c r="C41" s="39">
        <v>14</v>
      </c>
      <c r="D41" s="40">
        <f t="shared" si="19"/>
        <v>53</v>
      </c>
      <c r="E41" s="38">
        <v>294</v>
      </c>
      <c r="F41" s="39">
        <v>194</v>
      </c>
      <c r="G41" s="40">
        <f>SUM(E41:F41)</f>
        <v>488</v>
      </c>
      <c r="H41" s="38">
        <v>71</v>
      </c>
      <c r="I41" s="39">
        <v>27</v>
      </c>
      <c r="J41" s="40">
        <f t="shared" si="14"/>
        <v>98</v>
      </c>
      <c r="K41" s="38">
        <v>10</v>
      </c>
      <c r="L41" s="39">
        <v>5</v>
      </c>
      <c r="M41" s="41">
        <f t="shared" si="15"/>
        <v>15</v>
      </c>
      <c r="N41" s="38">
        <f t="shared" si="16"/>
        <v>414</v>
      </c>
      <c r="O41" s="42">
        <f t="shared" si="17"/>
        <v>240</v>
      </c>
      <c r="P41" s="43">
        <f t="shared" si="18"/>
        <v>654</v>
      </c>
    </row>
    <row r="42" spans="1:16" x14ac:dyDescent="0.45">
      <c r="A42" s="8"/>
      <c r="B42" s="51">
        <v>11</v>
      </c>
      <c r="C42" s="52">
        <v>7</v>
      </c>
      <c r="D42" s="53">
        <f t="shared" si="19"/>
        <v>18</v>
      </c>
      <c r="E42" s="51">
        <v>6</v>
      </c>
      <c r="F42" s="52">
        <v>3</v>
      </c>
      <c r="G42" s="53">
        <f t="shared" ref="G42" si="20">SUM(E42:F42)</f>
        <v>9</v>
      </c>
      <c r="H42" s="51">
        <v>17</v>
      </c>
      <c r="I42" s="52">
        <v>14</v>
      </c>
      <c r="J42" s="53">
        <f t="shared" si="14"/>
        <v>31</v>
      </c>
      <c r="K42" s="51">
        <v>10</v>
      </c>
      <c r="L42" s="52">
        <v>5</v>
      </c>
      <c r="M42" s="54">
        <f t="shared" si="15"/>
        <v>15</v>
      </c>
      <c r="N42" s="51">
        <f t="shared" si="16"/>
        <v>44</v>
      </c>
      <c r="O42" s="55">
        <f t="shared" si="17"/>
        <v>29</v>
      </c>
      <c r="P42" s="56">
        <f t="shared" si="18"/>
        <v>73</v>
      </c>
    </row>
    <row r="43" spans="1:16" x14ac:dyDescent="0.45">
      <c r="A43" s="4" t="s">
        <v>44</v>
      </c>
      <c r="B43" s="38">
        <v>118</v>
      </c>
      <c r="C43" s="39">
        <v>50</v>
      </c>
      <c r="D43" s="40">
        <f t="shared" si="19"/>
        <v>168</v>
      </c>
      <c r="E43" s="38"/>
      <c r="F43" s="39"/>
      <c r="G43" s="40"/>
      <c r="H43" s="38">
        <v>89</v>
      </c>
      <c r="I43" s="39">
        <v>25</v>
      </c>
      <c r="J43" s="40">
        <f t="shared" si="14"/>
        <v>114</v>
      </c>
      <c r="K43" s="38">
        <v>1</v>
      </c>
      <c r="L43" s="39">
        <v>0</v>
      </c>
      <c r="M43" s="41">
        <f t="shared" si="15"/>
        <v>1</v>
      </c>
      <c r="N43" s="38">
        <f t="shared" si="16"/>
        <v>208</v>
      </c>
      <c r="O43" s="42">
        <f t="shared" si="17"/>
        <v>75</v>
      </c>
      <c r="P43" s="43">
        <f t="shared" si="18"/>
        <v>283</v>
      </c>
    </row>
    <row r="44" spans="1:16" x14ac:dyDescent="0.45">
      <c r="A44" s="8"/>
      <c r="B44" s="51">
        <v>38</v>
      </c>
      <c r="C44" s="52">
        <v>26</v>
      </c>
      <c r="D44" s="53">
        <f t="shared" si="19"/>
        <v>64</v>
      </c>
      <c r="E44" s="51"/>
      <c r="F44" s="52"/>
      <c r="G44" s="53"/>
      <c r="H44" s="51">
        <v>12</v>
      </c>
      <c r="I44" s="52">
        <v>12</v>
      </c>
      <c r="J44" s="53">
        <f t="shared" si="14"/>
        <v>24</v>
      </c>
      <c r="K44" s="51">
        <v>1</v>
      </c>
      <c r="L44" s="52">
        <v>0</v>
      </c>
      <c r="M44" s="54">
        <f t="shared" si="15"/>
        <v>1</v>
      </c>
      <c r="N44" s="51">
        <f t="shared" si="16"/>
        <v>51</v>
      </c>
      <c r="O44" s="55">
        <f t="shared" si="17"/>
        <v>38</v>
      </c>
      <c r="P44" s="56">
        <f t="shared" si="18"/>
        <v>89</v>
      </c>
    </row>
    <row r="45" spans="1:16" x14ac:dyDescent="0.45">
      <c r="A45" s="4" t="s">
        <v>45</v>
      </c>
      <c r="B45" s="38">
        <v>347</v>
      </c>
      <c r="C45" s="39">
        <v>213</v>
      </c>
      <c r="D45" s="40">
        <f t="shared" si="19"/>
        <v>560</v>
      </c>
      <c r="E45" s="38"/>
      <c r="F45" s="39"/>
      <c r="G45" s="40"/>
      <c r="H45" s="38">
        <v>436</v>
      </c>
      <c r="I45" s="39">
        <v>255</v>
      </c>
      <c r="J45" s="40">
        <f t="shared" si="14"/>
        <v>691</v>
      </c>
      <c r="K45" s="38">
        <v>42</v>
      </c>
      <c r="L45" s="39">
        <v>47</v>
      </c>
      <c r="M45" s="41">
        <f t="shared" si="15"/>
        <v>89</v>
      </c>
      <c r="N45" s="38">
        <f t="shared" si="16"/>
        <v>825</v>
      </c>
      <c r="O45" s="42">
        <f t="shared" si="17"/>
        <v>515</v>
      </c>
      <c r="P45" s="43">
        <f t="shared" si="18"/>
        <v>1340</v>
      </c>
    </row>
    <row r="46" spans="1:16" x14ac:dyDescent="0.45">
      <c r="A46" s="8"/>
      <c r="B46" s="51">
        <v>44</v>
      </c>
      <c r="C46" s="52">
        <v>56</v>
      </c>
      <c r="D46" s="53">
        <f t="shared" si="19"/>
        <v>100</v>
      </c>
      <c r="E46" s="51"/>
      <c r="F46" s="52"/>
      <c r="G46" s="53"/>
      <c r="H46" s="51">
        <v>99</v>
      </c>
      <c r="I46" s="52">
        <v>99</v>
      </c>
      <c r="J46" s="53">
        <f t="shared" si="14"/>
        <v>198</v>
      </c>
      <c r="K46" s="51">
        <v>38</v>
      </c>
      <c r="L46" s="52">
        <v>46</v>
      </c>
      <c r="M46" s="54">
        <f t="shared" si="15"/>
        <v>84</v>
      </c>
      <c r="N46" s="51">
        <f t="shared" si="16"/>
        <v>181</v>
      </c>
      <c r="O46" s="55">
        <f t="shared" si="17"/>
        <v>201</v>
      </c>
      <c r="P46" s="56">
        <f t="shared" si="18"/>
        <v>382</v>
      </c>
    </row>
    <row r="47" spans="1:16" x14ac:dyDescent="0.45">
      <c r="A47" s="4" t="s">
        <v>46</v>
      </c>
      <c r="B47" s="38">
        <v>685</v>
      </c>
      <c r="C47" s="39">
        <v>165</v>
      </c>
      <c r="D47" s="40">
        <f t="shared" si="19"/>
        <v>850</v>
      </c>
      <c r="E47" s="38"/>
      <c r="F47" s="39"/>
      <c r="G47" s="40"/>
      <c r="H47" s="38">
        <v>618</v>
      </c>
      <c r="I47" s="39">
        <v>121</v>
      </c>
      <c r="J47" s="40">
        <f t="shared" si="14"/>
        <v>739</v>
      </c>
      <c r="K47" s="38">
        <v>26</v>
      </c>
      <c r="L47" s="39">
        <v>11</v>
      </c>
      <c r="M47" s="41">
        <f t="shared" si="15"/>
        <v>37</v>
      </c>
      <c r="N47" s="38">
        <f t="shared" si="16"/>
        <v>1329</v>
      </c>
      <c r="O47" s="42">
        <f t="shared" si="17"/>
        <v>297</v>
      </c>
      <c r="P47" s="43">
        <f t="shared" si="18"/>
        <v>1626</v>
      </c>
    </row>
    <row r="48" spans="1:16" x14ac:dyDescent="0.45">
      <c r="A48" s="8"/>
      <c r="B48" s="51">
        <v>102</v>
      </c>
      <c r="C48" s="52">
        <v>35</v>
      </c>
      <c r="D48" s="53">
        <f t="shared" si="19"/>
        <v>137</v>
      </c>
      <c r="E48" s="51"/>
      <c r="F48" s="52"/>
      <c r="G48" s="53"/>
      <c r="H48" s="51">
        <v>130</v>
      </c>
      <c r="I48" s="52">
        <v>35</v>
      </c>
      <c r="J48" s="53">
        <f t="shared" si="14"/>
        <v>165</v>
      </c>
      <c r="K48" s="51">
        <v>18</v>
      </c>
      <c r="L48" s="52">
        <v>9</v>
      </c>
      <c r="M48" s="54">
        <f t="shared" si="15"/>
        <v>27</v>
      </c>
      <c r="N48" s="51">
        <f t="shared" si="16"/>
        <v>250</v>
      </c>
      <c r="O48" s="55">
        <f t="shared" si="17"/>
        <v>79</v>
      </c>
      <c r="P48" s="56">
        <f t="shared" si="18"/>
        <v>329</v>
      </c>
    </row>
    <row r="49" spans="1:16" x14ac:dyDescent="0.45">
      <c r="A49" s="4" t="s">
        <v>47</v>
      </c>
      <c r="B49" s="38">
        <v>2059</v>
      </c>
      <c r="C49" s="39">
        <v>440</v>
      </c>
      <c r="D49" s="40">
        <f t="shared" si="19"/>
        <v>2499</v>
      </c>
      <c r="E49" s="38">
        <v>14</v>
      </c>
      <c r="F49" s="39">
        <v>1</v>
      </c>
      <c r="G49" s="40">
        <f>SUM(E49:F49)</f>
        <v>15</v>
      </c>
      <c r="H49" s="38">
        <v>1301</v>
      </c>
      <c r="I49" s="39">
        <v>309</v>
      </c>
      <c r="J49" s="40">
        <f t="shared" si="14"/>
        <v>1610</v>
      </c>
      <c r="K49" s="38">
        <v>100</v>
      </c>
      <c r="L49" s="39">
        <v>45</v>
      </c>
      <c r="M49" s="41">
        <f t="shared" si="15"/>
        <v>145</v>
      </c>
      <c r="N49" s="38">
        <f t="shared" si="16"/>
        <v>3474</v>
      </c>
      <c r="O49" s="42">
        <f t="shared" si="17"/>
        <v>795</v>
      </c>
      <c r="P49" s="43">
        <f t="shared" si="18"/>
        <v>4269</v>
      </c>
    </row>
    <row r="50" spans="1:16" x14ac:dyDescent="0.45">
      <c r="A50" s="8"/>
      <c r="B50" s="51">
        <v>485</v>
      </c>
      <c r="C50" s="52">
        <v>156</v>
      </c>
      <c r="D50" s="53">
        <f t="shared" si="19"/>
        <v>641</v>
      </c>
      <c r="E50" s="51">
        <v>0</v>
      </c>
      <c r="F50" s="52">
        <v>1</v>
      </c>
      <c r="G50" s="53">
        <f t="shared" ref="G50" si="21">SUM(E50:F50)</f>
        <v>1</v>
      </c>
      <c r="H50" s="51">
        <v>562</v>
      </c>
      <c r="I50" s="52">
        <v>189</v>
      </c>
      <c r="J50" s="53">
        <f t="shared" si="14"/>
        <v>751</v>
      </c>
      <c r="K50" s="51">
        <v>88</v>
      </c>
      <c r="L50" s="52">
        <v>39</v>
      </c>
      <c r="M50" s="54">
        <f t="shared" si="15"/>
        <v>127</v>
      </c>
      <c r="N50" s="51">
        <f t="shared" si="16"/>
        <v>1135</v>
      </c>
      <c r="O50" s="55">
        <f t="shared" si="17"/>
        <v>385</v>
      </c>
      <c r="P50" s="56">
        <f t="shared" si="18"/>
        <v>1520</v>
      </c>
    </row>
    <row r="51" spans="1:16" x14ac:dyDescent="0.45">
      <c r="A51" s="4" t="s">
        <v>48</v>
      </c>
      <c r="B51" s="38">
        <v>398</v>
      </c>
      <c r="C51" s="39">
        <v>217</v>
      </c>
      <c r="D51" s="40">
        <f t="shared" si="19"/>
        <v>615</v>
      </c>
      <c r="E51" s="38"/>
      <c r="F51" s="39"/>
      <c r="G51" s="40"/>
      <c r="H51" s="38">
        <v>323</v>
      </c>
      <c r="I51" s="39">
        <v>188</v>
      </c>
      <c r="J51" s="40">
        <f t="shared" si="14"/>
        <v>511</v>
      </c>
      <c r="K51" s="38">
        <v>24</v>
      </c>
      <c r="L51" s="39">
        <v>33</v>
      </c>
      <c r="M51" s="41">
        <f t="shared" si="15"/>
        <v>57</v>
      </c>
      <c r="N51" s="38">
        <f t="shared" si="16"/>
        <v>745</v>
      </c>
      <c r="O51" s="42">
        <f t="shared" si="17"/>
        <v>438</v>
      </c>
      <c r="P51" s="43">
        <f t="shared" si="18"/>
        <v>1183</v>
      </c>
    </row>
    <row r="52" spans="1:16" x14ac:dyDescent="0.45">
      <c r="A52" s="8"/>
      <c r="B52" s="51">
        <v>69</v>
      </c>
      <c r="C52" s="52">
        <v>64</v>
      </c>
      <c r="D52" s="53">
        <f t="shared" si="19"/>
        <v>133</v>
      </c>
      <c r="E52" s="51"/>
      <c r="F52" s="52"/>
      <c r="G52" s="53"/>
      <c r="H52" s="51">
        <v>105</v>
      </c>
      <c r="I52" s="52">
        <v>106</v>
      </c>
      <c r="J52" s="53">
        <f t="shared" si="14"/>
        <v>211</v>
      </c>
      <c r="K52" s="51">
        <v>20</v>
      </c>
      <c r="L52" s="52">
        <v>30</v>
      </c>
      <c r="M52" s="54">
        <f t="shared" si="15"/>
        <v>50</v>
      </c>
      <c r="N52" s="51">
        <f t="shared" si="16"/>
        <v>194</v>
      </c>
      <c r="O52" s="55">
        <f t="shared" si="17"/>
        <v>200</v>
      </c>
      <c r="P52" s="56">
        <f t="shared" si="18"/>
        <v>394</v>
      </c>
    </row>
    <row r="53" spans="1:16" x14ac:dyDescent="0.45">
      <c r="A53" s="4" t="s">
        <v>49</v>
      </c>
      <c r="B53" s="38">
        <v>33</v>
      </c>
      <c r="C53" s="39">
        <v>90</v>
      </c>
      <c r="D53" s="40">
        <f t="shared" si="19"/>
        <v>123</v>
      </c>
      <c r="E53" s="38">
        <v>29</v>
      </c>
      <c r="F53" s="39">
        <v>25</v>
      </c>
      <c r="G53" s="40">
        <f t="shared" ref="G53:G54" si="22">SUM(E53:F53)</f>
        <v>54</v>
      </c>
      <c r="H53" s="38">
        <v>605</v>
      </c>
      <c r="I53" s="39">
        <v>409</v>
      </c>
      <c r="J53" s="40">
        <f t="shared" si="14"/>
        <v>1014</v>
      </c>
      <c r="K53" s="38">
        <v>21</v>
      </c>
      <c r="L53" s="39">
        <v>12</v>
      </c>
      <c r="M53" s="41">
        <f t="shared" si="15"/>
        <v>33</v>
      </c>
      <c r="N53" s="38">
        <f t="shared" si="16"/>
        <v>688</v>
      </c>
      <c r="O53" s="42">
        <f t="shared" si="17"/>
        <v>536</v>
      </c>
      <c r="P53" s="43">
        <f t="shared" si="18"/>
        <v>1224</v>
      </c>
    </row>
    <row r="54" spans="1:16" x14ac:dyDescent="0.45">
      <c r="A54" s="8"/>
      <c r="B54" s="51">
        <v>17</v>
      </c>
      <c r="C54" s="52">
        <v>38</v>
      </c>
      <c r="D54" s="53">
        <f t="shared" si="19"/>
        <v>55</v>
      </c>
      <c r="E54" s="51">
        <v>0</v>
      </c>
      <c r="F54" s="52">
        <v>3</v>
      </c>
      <c r="G54" s="53">
        <f t="shared" si="22"/>
        <v>3</v>
      </c>
      <c r="H54" s="51">
        <v>80</v>
      </c>
      <c r="I54" s="52">
        <v>120</v>
      </c>
      <c r="J54" s="53">
        <f t="shared" si="14"/>
        <v>200</v>
      </c>
      <c r="K54" s="51">
        <v>7</v>
      </c>
      <c r="L54" s="52">
        <v>9</v>
      </c>
      <c r="M54" s="54">
        <f t="shared" si="15"/>
        <v>16</v>
      </c>
      <c r="N54" s="51">
        <f t="shared" si="16"/>
        <v>104</v>
      </c>
      <c r="O54" s="55">
        <f t="shared" si="17"/>
        <v>170</v>
      </c>
      <c r="P54" s="56">
        <f t="shared" si="18"/>
        <v>274</v>
      </c>
    </row>
    <row r="55" spans="1:16" x14ac:dyDescent="0.45">
      <c r="A55" s="4" t="s">
        <v>50</v>
      </c>
      <c r="B55" s="38">
        <v>127</v>
      </c>
      <c r="C55" s="39">
        <v>64</v>
      </c>
      <c r="D55" s="40">
        <f t="shared" si="19"/>
        <v>191</v>
      </c>
      <c r="E55" s="38"/>
      <c r="F55" s="39"/>
      <c r="G55" s="40"/>
      <c r="H55" s="38">
        <v>127</v>
      </c>
      <c r="I55" s="39">
        <v>62</v>
      </c>
      <c r="J55" s="40">
        <f t="shared" si="14"/>
        <v>189</v>
      </c>
      <c r="K55" s="38">
        <v>10</v>
      </c>
      <c r="L55" s="39">
        <v>4</v>
      </c>
      <c r="M55" s="41">
        <f t="shared" si="15"/>
        <v>14</v>
      </c>
      <c r="N55" s="38">
        <f t="shared" si="16"/>
        <v>264</v>
      </c>
      <c r="O55" s="42">
        <f t="shared" si="17"/>
        <v>130</v>
      </c>
      <c r="P55" s="43">
        <f t="shared" si="18"/>
        <v>394</v>
      </c>
    </row>
    <row r="56" spans="1:16" x14ac:dyDescent="0.45">
      <c r="A56" s="8"/>
      <c r="B56" s="51">
        <v>10</v>
      </c>
      <c r="C56" s="52">
        <v>10</v>
      </c>
      <c r="D56" s="53">
        <f t="shared" si="19"/>
        <v>20</v>
      </c>
      <c r="E56" s="51"/>
      <c r="F56" s="52"/>
      <c r="G56" s="53"/>
      <c r="H56" s="51">
        <v>16</v>
      </c>
      <c r="I56" s="52">
        <v>15</v>
      </c>
      <c r="J56" s="53">
        <f t="shared" si="14"/>
        <v>31</v>
      </c>
      <c r="K56" s="51">
        <v>7</v>
      </c>
      <c r="L56" s="52">
        <v>3</v>
      </c>
      <c r="M56" s="54">
        <f t="shared" si="15"/>
        <v>10</v>
      </c>
      <c r="N56" s="51">
        <f t="shared" si="16"/>
        <v>33</v>
      </c>
      <c r="O56" s="55">
        <f t="shared" si="17"/>
        <v>28</v>
      </c>
      <c r="P56" s="56">
        <f t="shared" si="18"/>
        <v>61</v>
      </c>
    </row>
    <row r="57" spans="1:16" x14ac:dyDescent="0.45">
      <c r="A57" s="4" t="s">
        <v>51</v>
      </c>
      <c r="B57" s="38">
        <v>106</v>
      </c>
      <c r="C57" s="39">
        <v>1</v>
      </c>
      <c r="D57" s="40">
        <f t="shared" si="19"/>
        <v>107</v>
      </c>
      <c r="E57" s="38"/>
      <c r="F57" s="39"/>
      <c r="G57" s="40"/>
      <c r="H57" s="38">
        <v>69</v>
      </c>
      <c r="I57" s="39">
        <v>1</v>
      </c>
      <c r="J57" s="40">
        <f t="shared" si="14"/>
        <v>70</v>
      </c>
      <c r="K57" s="38">
        <v>8</v>
      </c>
      <c r="L57" s="39">
        <v>0</v>
      </c>
      <c r="M57" s="41">
        <f t="shared" si="15"/>
        <v>8</v>
      </c>
      <c r="N57" s="38">
        <f t="shared" si="16"/>
        <v>183</v>
      </c>
      <c r="O57" s="42">
        <f t="shared" si="17"/>
        <v>2</v>
      </c>
      <c r="P57" s="43">
        <f t="shared" si="18"/>
        <v>185</v>
      </c>
    </row>
    <row r="58" spans="1:16" x14ac:dyDescent="0.45">
      <c r="A58" s="8"/>
      <c r="B58" s="51">
        <v>11</v>
      </c>
      <c r="C58" s="52">
        <v>0</v>
      </c>
      <c r="D58" s="53">
        <f t="shared" si="19"/>
        <v>11</v>
      </c>
      <c r="E58" s="51"/>
      <c r="F58" s="52"/>
      <c r="G58" s="53"/>
      <c r="H58" s="51">
        <v>5</v>
      </c>
      <c r="I58" s="52">
        <v>0</v>
      </c>
      <c r="J58" s="53">
        <f t="shared" si="14"/>
        <v>5</v>
      </c>
      <c r="K58" s="51">
        <v>4</v>
      </c>
      <c r="L58" s="52">
        <v>0</v>
      </c>
      <c r="M58" s="54">
        <f t="shared" si="15"/>
        <v>4</v>
      </c>
      <c r="N58" s="51">
        <f t="shared" si="16"/>
        <v>20</v>
      </c>
      <c r="O58" s="55">
        <f>SUM(C58,F58,I58,L58)</f>
        <v>0</v>
      </c>
      <c r="P58" s="56">
        <f t="shared" si="18"/>
        <v>20</v>
      </c>
    </row>
    <row r="59" spans="1:16" x14ac:dyDescent="0.45">
      <c r="A59" s="4" t="s">
        <v>52</v>
      </c>
      <c r="B59" s="38">
        <v>683</v>
      </c>
      <c r="C59" s="39">
        <v>256</v>
      </c>
      <c r="D59" s="40">
        <f t="shared" si="19"/>
        <v>939</v>
      </c>
      <c r="E59" s="38"/>
      <c r="F59" s="39"/>
      <c r="G59" s="40"/>
      <c r="H59" s="38">
        <v>487</v>
      </c>
      <c r="I59" s="39">
        <v>207</v>
      </c>
      <c r="J59" s="40">
        <f t="shared" si="14"/>
        <v>694</v>
      </c>
      <c r="K59" s="38">
        <v>54</v>
      </c>
      <c r="L59" s="39">
        <v>19</v>
      </c>
      <c r="M59" s="41">
        <f t="shared" si="15"/>
        <v>73</v>
      </c>
      <c r="N59" s="38">
        <f t="shared" si="16"/>
        <v>1224</v>
      </c>
      <c r="O59" s="42">
        <f t="shared" si="17"/>
        <v>482</v>
      </c>
      <c r="P59" s="43">
        <f t="shared" si="18"/>
        <v>1706</v>
      </c>
    </row>
    <row r="60" spans="1:16" x14ac:dyDescent="0.45">
      <c r="A60" s="8"/>
      <c r="B60" s="51">
        <v>227</v>
      </c>
      <c r="C60" s="52">
        <v>111</v>
      </c>
      <c r="D60" s="53">
        <f t="shared" si="19"/>
        <v>338</v>
      </c>
      <c r="E60" s="51"/>
      <c r="F60" s="52"/>
      <c r="G60" s="53"/>
      <c r="H60" s="51">
        <v>218</v>
      </c>
      <c r="I60" s="52">
        <v>119</v>
      </c>
      <c r="J60" s="53">
        <f t="shared" si="14"/>
        <v>337</v>
      </c>
      <c r="K60" s="51">
        <v>45</v>
      </c>
      <c r="L60" s="52">
        <v>18</v>
      </c>
      <c r="M60" s="54">
        <f t="shared" si="15"/>
        <v>63</v>
      </c>
      <c r="N60" s="51">
        <f t="shared" si="16"/>
        <v>490</v>
      </c>
      <c r="O60" s="55">
        <f t="shared" si="17"/>
        <v>248</v>
      </c>
      <c r="P60" s="56">
        <f t="shared" si="18"/>
        <v>738</v>
      </c>
    </row>
    <row r="61" spans="1:16" x14ac:dyDescent="0.45">
      <c r="A61" s="4" t="s">
        <v>53</v>
      </c>
      <c r="B61" s="38">
        <v>562</v>
      </c>
      <c r="C61" s="39">
        <v>43</v>
      </c>
      <c r="D61" s="40">
        <f t="shared" si="19"/>
        <v>605</v>
      </c>
      <c r="E61" s="38"/>
      <c r="F61" s="39"/>
      <c r="G61" s="40"/>
      <c r="H61" s="38">
        <v>342</v>
      </c>
      <c r="I61" s="39">
        <v>39</v>
      </c>
      <c r="J61" s="40">
        <f t="shared" si="14"/>
        <v>381</v>
      </c>
      <c r="K61" s="38">
        <v>48</v>
      </c>
      <c r="L61" s="39">
        <v>9</v>
      </c>
      <c r="M61" s="41">
        <f t="shared" si="15"/>
        <v>57</v>
      </c>
      <c r="N61" s="38">
        <f t="shared" si="16"/>
        <v>952</v>
      </c>
      <c r="O61" s="42">
        <f t="shared" si="17"/>
        <v>91</v>
      </c>
      <c r="P61" s="43">
        <f t="shared" si="18"/>
        <v>1043</v>
      </c>
    </row>
    <row r="62" spans="1:16" x14ac:dyDescent="0.45">
      <c r="A62" s="8"/>
      <c r="B62" s="51">
        <v>140</v>
      </c>
      <c r="C62" s="52">
        <v>13</v>
      </c>
      <c r="D62" s="53">
        <f t="shared" si="19"/>
        <v>153</v>
      </c>
      <c r="E62" s="51"/>
      <c r="F62" s="52"/>
      <c r="G62" s="53"/>
      <c r="H62" s="51">
        <v>131</v>
      </c>
      <c r="I62" s="52">
        <v>19</v>
      </c>
      <c r="J62" s="53">
        <f t="shared" si="14"/>
        <v>150</v>
      </c>
      <c r="K62" s="51">
        <v>47</v>
      </c>
      <c r="L62" s="52">
        <v>9</v>
      </c>
      <c r="M62" s="54">
        <f t="shared" si="15"/>
        <v>56</v>
      </c>
      <c r="N62" s="51">
        <f t="shared" si="16"/>
        <v>318</v>
      </c>
      <c r="O62" s="55">
        <f t="shared" si="17"/>
        <v>41</v>
      </c>
      <c r="P62" s="56">
        <f t="shared" si="18"/>
        <v>359</v>
      </c>
    </row>
    <row r="63" spans="1:16" x14ac:dyDescent="0.45">
      <c r="A63" s="4" t="s">
        <v>54</v>
      </c>
      <c r="B63" s="38">
        <v>130</v>
      </c>
      <c r="C63" s="39">
        <v>107</v>
      </c>
      <c r="D63" s="40">
        <f t="shared" si="19"/>
        <v>237</v>
      </c>
      <c r="E63" s="38"/>
      <c r="F63" s="39"/>
      <c r="G63" s="40"/>
      <c r="H63" s="38">
        <v>127</v>
      </c>
      <c r="I63" s="39">
        <v>83</v>
      </c>
      <c r="J63" s="40">
        <f t="shared" si="14"/>
        <v>210</v>
      </c>
      <c r="K63" s="38">
        <v>7</v>
      </c>
      <c r="L63" s="39">
        <v>10</v>
      </c>
      <c r="M63" s="41">
        <f t="shared" si="15"/>
        <v>17</v>
      </c>
      <c r="N63" s="38">
        <f t="shared" si="16"/>
        <v>264</v>
      </c>
      <c r="O63" s="42">
        <f t="shared" si="17"/>
        <v>200</v>
      </c>
      <c r="P63" s="43">
        <f t="shared" si="18"/>
        <v>464</v>
      </c>
    </row>
    <row r="64" spans="1:16" x14ac:dyDescent="0.45">
      <c r="A64" s="8"/>
      <c r="B64" s="51">
        <v>39</v>
      </c>
      <c r="C64" s="52">
        <v>51</v>
      </c>
      <c r="D64" s="53">
        <f t="shared" si="19"/>
        <v>90</v>
      </c>
      <c r="E64" s="51"/>
      <c r="F64" s="52"/>
      <c r="G64" s="53"/>
      <c r="H64" s="51">
        <v>35</v>
      </c>
      <c r="I64" s="52">
        <v>36</v>
      </c>
      <c r="J64" s="53">
        <f t="shared" si="14"/>
        <v>71</v>
      </c>
      <c r="K64" s="51">
        <v>7</v>
      </c>
      <c r="L64" s="52">
        <v>9</v>
      </c>
      <c r="M64" s="54">
        <f t="shared" si="15"/>
        <v>16</v>
      </c>
      <c r="N64" s="51">
        <f t="shared" si="16"/>
        <v>81</v>
      </c>
      <c r="O64" s="55">
        <f t="shared" si="17"/>
        <v>96</v>
      </c>
      <c r="P64" s="56">
        <f t="shared" si="18"/>
        <v>177</v>
      </c>
    </row>
    <row r="65" spans="1:16" x14ac:dyDescent="0.45">
      <c r="A65" s="4" t="s">
        <v>55</v>
      </c>
      <c r="B65" s="38"/>
      <c r="C65" s="39"/>
      <c r="D65" s="40"/>
      <c r="E65" s="38">
        <v>151</v>
      </c>
      <c r="F65" s="39">
        <v>159</v>
      </c>
      <c r="G65" s="40">
        <f t="shared" ref="G65:G66" si="23">SUM(E65:F65)</f>
        <v>310</v>
      </c>
      <c r="H65" s="38">
        <v>20</v>
      </c>
      <c r="I65" s="39">
        <v>3</v>
      </c>
      <c r="J65" s="40">
        <f t="shared" si="14"/>
        <v>23</v>
      </c>
      <c r="K65" s="38">
        <v>2</v>
      </c>
      <c r="L65" s="39">
        <v>0</v>
      </c>
      <c r="M65" s="41">
        <f t="shared" si="15"/>
        <v>2</v>
      </c>
      <c r="N65" s="38">
        <f t="shared" si="16"/>
        <v>173</v>
      </c>
      <c r="O65" s="42">
        <f t="shared" si="17"/>
        <v>162</v>
      </c>
      <c r="P65" s="43">
        <f t="shared" si="18"/>
        <v>335</v>
      </c>
    </row>
    <row r="66" spans="1:16" ht="15" thickBot="1" x14ac:dyDescent="0.5">
      <c r="A66" s="6"/>
      <c r="B66" s="44"/>
      <c r="C66" s="45"/>
      <c r="D66" s="46"/>
      <c r="E66" s="44">
        <v>63</v>
      </c>
      <c r="F66" s="45">
        <v>83</v>
      </c>
      <c r="G66" s="46">
        <f t="shared" si="23"/>
        <v>146</v>
      </c>
      <c r="H66" s="44">
        <v>6</v>
      </c>
      <c r="I66" s="45">
        <v>1</v>
      </c>
      <c r="J66" s="46">
        <f t="shared" si="14"/>
        <v>7</v>
      </c>
      <c r="K66" s="44">
        <v>2</v>
      </c>
      <c r="L66" s="45">
        <v>0</v>
      </c>
      <c r="M66" s="48">
        <f t="shared" si="15"/>
        <v>2</v>
      </c>
      <c r="N66" s="44">
        <f t="shared" si="16"/>
        <v>71</v>
      </c>
      <c r="O66" s="49">
        <f t="shared" si="17"/>
        <v>84</v>
      </c>
      <c r="P66" s="50">
        <f t="shared" si="18"/>
        <v>155</v>
      </c>
    </row>
    <row r="67" spans="1:16" x14ac:dyDescent="0.45">
      <c r="A67" s="84" t="s">
        <v>31</v>
      </c>
      <c r="B67" s="38">
        <f>SUM(B37,B39,B41,B43,B45,B47,B49,B51,B53,B55,B57,B59,B61,B63,B65)</f>
        <v>5552</v>
      </c>
      <c r="C67" s="39">
        <f>SUM(C37,C39,C41,C43,C45,C47,C49,C51,C53,C55,C57,C59,C61,C63,C65)</f>
        <v>1894</v>
      </c>
      <c r="D67" s="40">
        <f>SUM(D37,D39,D41,D43,D45,D47,D49,D51,D53,D55,D57,D59,D61,D63,D65)</f>
        <v>7446</v>
      </c>
      <c r="E67" s="38">
        <f>SUM(E37,E39,E41,E43,E45,E47,E49,E51,E53,E55,E57,E59,E61,E63,E65)</f>
        <v>488</v>
      </c>
      <c r="F67" s="39">
        <f t="shared" ref="F67:P67" si="24">SUM(F37,F39,F41,F43,F45,F47,F49,F51,F53,F55,F57,F59,F61,F63,F65)</f>
        <v>379</v>
      </c>
      <c r="G67" s="40">
        <f>SUM(G37,G39,G41,G43,G45,G47,G49,G51,G53,G55,G57,G59,G61,G63,G65)</f>
        <v>867</v>
      </c>
      <c r="H67" s="38">
        <f>SUM(H37,H39,H41,H43,H45,H47,H49,H51,H53,H55,H57,H59,H61,H63,H65)</f>
        <v>4973</v>
      </c>
      <c r="I67" s="39">
        <f t="shared" si="24"/>
        <v>2015</v>
      </c>
      <c r="J67" s="40">
        <f t="shared" si="24"/>
        <v>6988</v>
      </c>
      <c r="K67" s="38">
        <f>SUM(K37,K39,K41,K43,K45,K47,K49,K51,K53,K55,K57,K59,K61,K63,K65)</f>
        <v>379</v>
      </c>
      <c r="L67" s="39">
        <f>SUM(L37,L39,L41,L43,L45,L47,L49,L51,L53,L55,L57,L59,L61,L63,L65)</f>
        <v>233</v>
      </c>
      <c r="M67" s="41">
        <f>SUM(M37,M39,M41,M43,M45,M47,M49,M51,M53,M55,M57,M59,M61,M63,M65)</f>
        <v>612</v>
      </c>
      <c r="N67" s="38">
        <f>SUM(N37,N39,N41,N43,N45,N47,N49,N51,N53,N55,N57,N59,N61,N63,N65)</f>
        <v>11392</v>
      </c>
      <c r="O67" s="42">
        <f t="shared" si="24"/>
        <v>4521</v>
      </c>
      <c r="P67" s="43">
        <f t="shared" si="24"/>
        <v>15913</v>
      </c>
    </row>
    <row r="68" spans="1:16" ht="19.5" customHeight="1" thickBot="1" x14ac:dyDescent="0.5">
      <c r="A68" s="85"/>
      <c r="B68" s="44">
        <f>SUM(B38,B40,B42,B44,B46,B48,B50,B52,B54,B56,B58,B60,B62,B64,B66)</f>
        <v>1214</v>
      </c>
      <c r="C68" s="45">
        <f t="shared" ref="C68:P68" si="25">SUM(C38,C40,C42,C44,C46,C48,C50,C52,C54,C56,C58,C60,C62,C64,C66)</f>
        <v>616</v>
      </c>
      <c r="D68" s="46">
        <f>SUM(D38,D40,D42,D44,D46,D48,D50,D52,D54,D56,D58,D60,D62,D64,D66)</f>
        <v>1830</v>
      </c>
      <c r="E68" s="44">
        <f t="shared" si="25"/>
        <v>69</v>
      </c>
      <c r="F68" s="45">
        <f t="shared" si="25"/>
        <v>90</v>
      </c>
      <c r="G68" s="46">
        <f t="shared" si="25"/>
        <v>159</v>
      </c>
      <c r="H68" s="44">
        <f t="shared" si="25"/>
        <v>1471</v>
      </c>
      <c r="I68" s="45">
        <f t="shared" si="25"/>
        <v>829</v>
      </c>
      <c r="J68" s="46">
        <f t="shared" si="25"/>
        <v>2300</v>
      </c>
      <c r="K68" s="44">
        <f>SUM(K38,K40,K42,K44,K46,K48,K50,K52,K54,K56,K58,K60,K62,K64,K66)</f>
        <v>318</v>
      </c>
      <c r="L68" s="45">
        <f>SUM(L38,L40,L42,L44,L46,L48,L50,L52,L54,L56,L58,L60,L62,L64,L66)</f>
        <v>208</v>
      </c>
      <c r="M68" s="48">
        <f t="shared" si="25"/>
        <v>526</v>
      </c>
      <c r="N68" s="44">
        <f>SUM(N38,N40,N42,N44,N46,N48,N50,N52,N54,N56,N58,N60,N62,N64,N66)</f>
        <v>3072</v>
      </c>
      <c r="O68" s="49">
        <f t="shared" si="25"/>
        <v>1743</v>
      </c>
      <c r="P68" s="50">
        <f t="shared" si="25"/>
        <v>4815</v>
      </c>
    </row>
    <row r="69" spans="1:16" x14ac:dyDescent="0.45">
      <c r="A69" s="2" t="s">
        <v>93</v>
      </c>
      <c r="P69" s="18" t="s">
        <v>91</v>
      </c>
    </row>
    <row r="70" spans="1:16" x14ac:dyDescent="0.45">
      <c r="A70" s="2" t="s">
        <v>56</v>
      </c>
    </row>
    <row r="71" spans="1:16" x14ac:dyDescent="0.45">
      <c r="A71" s="2" t="s">
        <v>34</v>
      </c>
    </row>
  </sheetData>
  <mergeCells count="9">
    <mergeCell ref="A67:A68"/>
    <mergeCell ref="P35:P36"/>
    <mergeCell ref="N4:N5"/>
    <mergeCell ref="A28:B29"/>
    <mergeCell ref="A4:A5"/>
    <mergeCell ref="B4:B5"/>
    <mergeCell ref="A6:A7"/>
    <mergeCell ref="A8:A27"/>
    <mergeCell ref="A35:A36"/>
  </mergeCells>
  <phoneticPr fontId="1"/>
  <hyperlinks>
    <hyperlink ref="F1" r:id="rId1" xr:uid="{FD2A6B90-AA74-4325-9C55-BC0D206D39AF}"/>
  </hyperlinks>
  <pageMargins left="0.25" right="0.25" top="0.75" bottom="0.75" header="0.3" footer="0.3"/>
  <pageSetup paperSize="9" scale="76" orientation="portrait" horizontalDpi="300" verticalDpi="300" r:id="rId2"/>
  <rowBreaks count="1" manualBreakCount="1">
    <brk id="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56C6F-7EC8-41B7-AA71-3946D0D499D8}">
  <dimension ref="A1:R97"/>
  <sheetViews>
    <sheetView zoomScaleNormal="100" zoomScaleSheetLayoutView="100" workbookViewId="0"/>
  </sheetViews>
  <sheetFormatPr defaultColWidth="9" defaultRowHeight="14.4" x14ac:dyDescent="0.45"/>
  <cols>
    <col min="1" max="1" width="18.8984375" style="2" customWidth="1"/>
    <col min="2" max="13" width="7" style="2" customWidth="1"/>
    <col min="14" max="16384" width="9" style="2"/>
  </cols>
  <sheetData>
    <row r="1" spans="1:5" ht="17.399999999999999" x14ac:dyDescent="0.45">
      <c r="A1" s="24"/>
    </row>
    <row r="2" spans="1:5" ht="23.4" x14ac:dyDescent="0.45">
      <c r="A2" s="19" t="s">
        <v>7</v>
      </c>
    </row>
    <row r="3" spans="1:5" ht="20.399999999999999" thickBot="1" x14ac:dyDescent="0.5">
      <c r="A3" s="7" t="s">
        <v>88</v>
      </c>
      <c r="B3" s="1"/>
      <c r="C3" s="1"/>
      <c r="D3" s="1"/>
    </row>
    <row r="4" spans="1:5" ht="15" customHeight="1" x14ac:dyDescent="0.45">
      <c r="A4" s="84" t="s">
        <v>57</v>
      </c>
      <c r="B4" s="27" t="s">
        <v>58</v>
      </c>
      <c r="C4" s="28"/>
      <c r="D4" s="86" t="s">
        <v>4</v>
      </c>
    </row>
    <row r="5" spans="1:5" ht="15" customHeight="1" thickBot="1" x14ac:dyDescent="0.5">
      <c r="A5" s="85"/>
      <c r="B5" s="30" t="s">
        <v>15</v>
      </c>
      <c r="C5" s="20" t="s">
        <v>16</v>
      </c>
      <c r="D5" s="87"/>
    </row>
    <row r="6" spans="1:5" x14ac:dyDescent="0.45">
      <c r="A6" s="22" t="s">
        <v>59</v>
      </c>
      <c r="B6" s="60">
        <v>50</v>
      </c>
      <c r="C6" s="61">
        <v>50</v>
      </c>
      <c r="D6" s="62">
        <f>SUM(B6:C6)</f>
        <v>100</v>
      </c>
    </row>
    <row r="7" spans="1:5" ht="15" thickBot="1" x14ac:dyDescent="0.5">
      <c r="A7" s="6"/>
      <c r="B7" s="63">
        <v>0</v>
      </c>
      <c r="C7" s="64">
        <v>0</v>
      </c>
      <c r="D7" s="65">
        <f>SUM(B7:C7)</f>
        <v>0</v>
      </c>
    </row>
    <row r="8" spans="1:5" x14ac:dyDescent="0.45">
      <c r="B8" s="10"/>
      <c r="C8" s="10"/>
      <c r="D8" s="18" t="s">
        <v>91</v>
      </c>
    </row>
    <row r="9" spans="1:5" x14ac:dyDescent="0.45">
      <c r="A9" s="2" t="s">
        <v>92</v>
      </c>
    </row>
    <row r="10" spans="1:5" x14ac:dyDescent="0.45">
      <c r="A10" s="2" t="s">
        <v>61</v>
      </c>
    </row>
    <row r="12" spans="1:5" ht="20.399999999999999" thickBot="1" x14ac:dyDescent="0.5">
      <c r="A12" s="7" t="s">
        <v>89</v>
      </c>
      <c r="B12" s="1"/>
      <c r="C12" s="1"/>
      <c r="D12" s="1"/>
    </row>
    <row r="13" spans="1:5" ht="14.4" customHeight="1" x14ac:dyDescent="0.45">
      <c r="A13" s="84" t="s">
        <v>62</v>
      </c>
      <c r="B13" s="26" t="s">
        <v>63</v>
      </c>
      <c r="C13" s="28"/>
      <c r="D13" s="88" t="s">
        <v>64</v>
      </c>
    </row>
    <row r="14" spans="1:5" ht="14.4" customHeight="1" thickBot="1" x14ac:dyDescent="0.5">
      <c r="A14" s="85"/>
      <c r="B14" s="25" t="s">
        <v>0</v>
      </c>
      <c r="C14" s="20" t="s">
        <v>1</v>
      </c>
      <c r="D14" s="87"/>
    </row>
    <row r="15" spans="1:5" x14ac:dyDescent="0.45">
      <c r="A15" s="22" t="s">
        <v>65</v>
      </c>
      <c r="B15" s="60">
        <v>4</v>
      </c>
      <c r="C15" s="61">
        <v>0</v>
      </c>
      <c r="D15" s="62">
        <f t="shared" ref="D15:D28" si="0">SUM(B15:C15)</f>
        <v>4</v>
      </c>
      <c r="E15" s="36"/>
    </row>
    <row r="16" spans="1:5" x14ac:dyDescent="0.45">
      <c r="A16" s="8"/>
      <c r="B16" s="66">
        <v>0</v>
      </c>
      <c r="C16" s="67">
        <v>0</v>
      </c>
      <c r="D16" s="68">
        <f t="shared" si="0"/>
        <v>0</v>
      </c>
      <c r="E16" s="36"/>
    </row>
    <row r="17" spans="1:4" x14ac:dyDescent="0.45">
      <c r="A17" s="4" t="s">
        <v>66</v>
      </c>
      <c r="B17" s="60">
        <v>1</v>
      </c>
      <c r="C17" s="61">
        <v>0</v>
      </c>
      <c r="D17" s="62">
        <f t="shared" si="0"/>
        <v>1</v>
      </c>
    </row>
    <row r="18" spans="1:4" x14ac:dyDescent="0.45">
      <c r="A18" s="8"/>
      <c r="B18" s="66">
        <v>0</v>
      </c>
      <c r="C18" s="67">
        <v>0</v>
      </c>
      <c r="D18" s="68">
        <f t="shared" si="0"/>
        <v>0</v>
      </c>
    </row>
    <row r="19" spans="1:4" x14ac:dyDescent="0.45">
      <c r="A19" s="4" t="s">
        <v>67</v>
      </c>
      <c r="B19" s="60">
        <v>6</v>
      </c>
      <c r="C19" s="61">
        <v>1</v>
      </c>
      <c r="D19" s="62">
        <f t="shared" si="0"/>
        <v>7</v>
      </c>
    </row>
    <row r="20" spans="1:4" x14ac:dyDescent="0.45">
      <c r="A20" s="8"/>
      <c r="B20" s="66">
        <v>5</v>
      </c>
      <c r="C20" s="67">
        <v>0</v>
      </c>
      <c r="D20" s="68">
        <f t="shared" si="0"/>
        <v>5</v>
      </c>
    </row>
    <row r="21" spans="1:4" x14ac:dyDescent="0.45">
      <c r="A21" s="4" t="s">
        <v>68</v>
      </c>
      <c r="B21" s="60">
        <v>1</v>
      </c>
      <c r="C21" s="61">
        <v>0</v>
      </c>
      <c r="D21" s="62">
        <f t="shared" si="0"/>
        <v>1</v>
      </c>
    </row>
    <row r="22" spans="1:4" x14ac:dyDescent="0.45">
      <c r="A22" s="8"/>
      <c r="B22" s="66">
        <v>1</v>
      </c>
      <c r="C22" s="67">
        <v>0</v>
      </c>
      <c r="D22" s="68">
        <f t="shared" si="0"/>
        <v>1</v>
      </c>
    </row>
    <row r="23" spans="1:4" x14ac:dyDescent="0.45">
      <c r="A23" s="4" t="s">
        <v>85</v>
      </c>
      <c r="B23" s="60">
        <v>0</v>
      </c>
      <c r="C23" s="61">
        <v>1</v>
      </c>
      <c r="D23" s="62">
        <f t="shared" si="0"/>
        <v>1</v>
      </c>
    </row>
    <row r="24" spans="1:4" x14ac:dyDescent="0.45">
      <c r="A24" s="8"/>
      <c r="B24" s="66">
        <v>0</v>
      </c>
      <c r="C24" s="67">
        <v>1</v>
      </c>
      <c r="D24" s="68">
        <f t="shared" si="0"/>
        <v>1</v>
      </c>
    </row>
    <row r="25" spans="1:4" x14ac:dyDescent="0.45">
      <c r="A25" s="4" t="s">
        <v>69</v>
      </c>
      <c r="B25" s="60">
        <v>1</v>
      </c>
      <c r="C25" s="61">
        <v>1</v>
      </c>
      <c r="D25" s="62">
        <f t="shared" si="0"/>
        <v>2</v>
      </c>
    </row>
    <row r="26" spans="1:4" x14ac:dyDescent="0.45">
      <c r="A26" s="35"/>
      <c r="B26" s="69">
        <v>1</v>
      </c>
      <c r="C26" s="70">
        <v>1</v>
      </c>
      <c r="D26" s="71">
        <f t="shared" si="0"/>
        <v>2</v>
      </c>
    </row>
    <row r="27" spans="1:4" x14ac:dyDescent="0.45">
      <c r="A27" s="4" t="s">
        <v>86</v>
      </c>
      <c r="B27" s="60">
        <v>1</v>
      </c>
      <c r="C27" s="61">
        <v>0</v>
      </c>
      <c r="D27" s="62">
        <f t="shared" si="0"/>
        <v>1</v>
      </c>
    </row>
    <row r="28" spans="1:4" ht="15" thickBot="1" x14ac:dyDescent="0.5">
      <c r="A28" s="6"/>
      <c r="B28" s="63">
        <v>1</v>
      </c>
      <c r="C28" s="72">
        <v>0</v>
      </c>
      <c r="D28" s="73">
        <f t="shared" si="0"/>
        <v>1</v>
      </c>
    </row>
    <row r="29" spans="1:4" x14ac:dyDescent="0.45">
      <c r="A29" s="84" t="s">
        <v>31</v>
      </c>
      <c r="B29" s="60">
        <f t="shared" ref="B29:D30" si="1">SUM(B15,B17,B19,B21,B23,B25,B27)</f>
        <v>14</v>
      </c>
      <c r="C29" s="61">
        <f t="shared" si="1"/>
        <v>3</v>
      </c>
      <c r="D29" s="62">
        <f t="shared" si="1"/>
        <v>17</v>
      </c>
    </row>
    <row r="30" spans="1:4" ht="13.95" customHeight="1" thickBot="1" x14ac:dyDescent="0.5">
      <c r="A30" s="85"/>
      <c r="B30" s="63">
        <f t="shared" si="1"/>
        <v>8</v>
      </c>
      <c r="C30" s="72">
        <f t="shared" si="1"/>
        <v>2</v>
      </c>
      <c r="D30" s="65">
        <f t="shared" si="1"/>
        <v>10</v>
      </c>
    </row>
    <row r="31" spans="1:4" x14ac:dyDescent="0.45">
      <c r="B31" s="10"/>
      <c r="C31" s="10"/>
      <c r="D31" s="18" t="s">
        <v>91</v>
      </c>
    </row>
    <row r="32" spans="1:4" x14ac:dyDescent="0.45">
      <c r="A32" s="2" t="s">
        <v>70</v>
      </c>
    </row>
    <row r="33" spans="1:18" x14ac:dyDescent="0.45">
      <c r="A33" s="2" t="s">
        <v>60</v>
      </c>
    </row>
    <row r="34" spans="1:18" x14ac:dyDescent="0.45">
      <c r="A34" s="2" t="s">
        <v>71</v>
      </c>
    </row>
    <row r="36" spans="1:18" ht="20.399999999999999" thickBot="1" x14ac:dyDescent="0.5">
      <c r="A36" s="7" t="s">
        <v>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8" ht="14.4" customHeight="1" x14ac:dyDescent="0.45">
      <c r="A37" s="84" t="s">
        <v>31</v>
      </c>
      <c r="B37" s="26" t="s">
        <v>72</v>
      </c>
      <c r="C37" s="27"/>
      <c r="D37" s="28"/>
      <c r="E37" s="27" t="s">
        <v>73</v>
      </c>
      <c r="F37" s="27"/>
      <c r="G37" s="28"/>
      <c r="H37" s="27" t="s">
        <v>74</v>
      </c>
      <c r="I37" s="27"/>
      <c r="J37" s="11"/>
      <c r="K37" s="27" t="s">
        <v>14</v>
      </c>
      <c r="L37" s="11"/>
      <c r="M37" s="82" t="s">
        <v>75</v>
      </c>
    </row>
    <row r="38" spans="1:18" ht="14.4" customHeight="1" thickBot="1" x14ac:dyDescent="0.5">
      <c r="A38" s="89"/>
      <c r="B38" s="25" t="s">
        <v>15</v>
      </c>
      <c r="C38" s="29" t="s">
        <v>16</v>
      </c>
      <c r="D38" s="20" t="s">
        <v>17</v>
      </c>
      <c r="E38" s="25" t="s">
        <v>15</v>
      </c>
      <c r="F38" s="29" t="s">
        <v>16</v>
      </c>
      <c r="G38" s="20" t="s">
        <v>17</v>
      </c>
      <c r="H38" s="25" t="s">
        <v>15</v>
      </c>
      <c r="I38" s="29" t="s">
        <v>16</v>
      </c>
      <c r="J38" s="9" t="s">
        <v>17</v>
      </c>
      <c r="K38" s="12" t="s">
        <v>15</v>
      </c>
      <c r="L38" s="9" t="s">
        <v>16</v>
      </c>
      <c r="M38" s="83"/>
    </row>
    <row r="39" spans="1:18" x14ac:dyDescent="0.45">
      <c r="A39" s="89"/>
      <c r="B39" s="74">
        <f>'1_2_1'!C28+'1_2_1'!B67+'1_2_1'!E67+'1_2_1'!H67</f>
        <v>22088</v>
      </c>
      <c r="C39" s="39">
        <f>'1_2_1'!D28+'1_2_1'!C67+'1_2_1'!F67+'1_2_1'!I67</f>
        <v>7311</v>
      </c>
      <c r="D39" s="75">
        <f>SUM(B39:C39)</f>
        <v>29399</v>
      </c>
      <c r="E39" s="74">
        <f>'1_2_1'!F28+'1_2_1'!K67+'1_2_2'!B6+'1_2_2'!B29</f>
        <v>457</v>
      </c>
      <c r="F39" s="39">
        <f>'1_2_1'!G28+'1_2_1'!L67+'1_2_2'!C6+'1_2_2'!C29</f>
        <v>292</v>
      </c>
      <c r="G39" s="75">
        <f>SUM(E39:F39)</f>
        <v>749</v>
      </c>
      <c r="H39" s="74">
        <f>'1_2_1'!I28</f>
        <v>28</v>
      </c>
      <c r="I39" s="39">
        <f>'1_2_1'!J28</f>
        <v>7</v>
      </c>
      <c r="J39" s="41">
        <f>SUM(H39:I39)</f>
        <v>35</v>
      </c>
      <c r="K39" s="76">
        <f>SUM(B39,E39,H39)</f>
        <v>22573</v>
      </c>
      <c r="L39" s="42">
        <f>SUM(C39,F39,I39)</f>
        <v>7610</v>
      </c>
      <c r="M39" s="77">
        <f>SUM(K39:L39)</f>
        <v>30183</v>
      </c>
    </row>
    <row r="40" spans="1:18" ht="15" thickBot="1" x14ac:dyDescent="0.5">
      <c r="A40" s="85"/>
      <c r="B40" s="78">
        <f>'1_2_1'!C29+'1_2_1'!B68+'1_2_1'!E68+'1_2_1'!H68</f>
        <v>2922</v>
      </c>
      <c r="C40" s="79">
        <f>'1_2_1'!D29+'1_2_1'!C68+'1_2_1'!F68+'1_2_1'!I68</f>
        <v>1648</v>
      </c>
      <c r="D40" s="80">
        <f>SUM(B40:C40)</f>
        <v>4570</v>
      </c>
      <c r="E40" s="78">
        <f>'1_2_1'!F29+'1_2_1'!K68+'1_2_2'!B7+'1_2_2'!B30</f>
        <v>328</v>
      </c>
      <c r="F40" s="79">
        <f>'1_2_1'!G29+'1_2_1'!L68+'1_2_2'!C7+'1_2_2'!C30</f>
        <v>211</v>
      </c>
      <c r="G40" s="80">
        <f>SUM(E40:F40)</f>
        <v>539</v>
      </c>
      <c r="H40" s="78">
        <f>'1_2_1'!I29</f>
        <v>1</v>
      </c>
      <c r="I40" s="79">
        <f>'1_2_1'!J29</f>
        <v>0</v>
      </c>
      <c r="J40" s="48">
        <f>SUM(H40:I40)</f>
        <v>1</v>
      </c>
      <c r="K40" s="81">
        <f>SUM(B40,E40,H40)</f>
        <v>3251</v>
      </c>
      <c r="L40" s="49">
        <f>SUM(C40,F40,I40)</f>
        <v>1859</v>
      </c>
      <c r="M40" s="50">
        <f>SUM(K40:L40)</f>
        <v>5110</v>
      </c>
    </row>
    <row r="41" spans="1:18" x14ac:dyDescent="0.45">
      <c r="A41" s="2" t="s">
        <v>60</v>
      </c>
      <c r="M41" s="18" t="s">
        <v>91</v>
      </c>
    </row>
    <row r="42" spans="1:18" x14ac:dyDescent="0.45">
      <c r="A42" s="2" t="s">
        <v>76</v>
      </c>
    </row>
    <row r="43" spans="1:18" x14ac:dyDescent="0.45">
      <c r="A43" s="2" t="s">
        <v>77</v>
      </c>
    </row>
    <row r="45" spans="1:18" ht="19.8" x14ac:dyDescent="0.45">
      <c r="A45" s="15" t="s">
        <v>90</v>
      </c>
    </row>
    <row r="46" spans="1:18" ht="18" x14ac:dyDescent="0.45">
      <c r="A46" s="16" t="s">
        <v>78</v>
      </c>
    </row>
    <row r="47" spans="1:18" x14ac:dyDescent="0.45">
      <c r="P47" s="10" t="s">
        <v>79</v>
      </c>
      <c r="Q47" s="10" t="s">
        <v>2</v>
      </c>
      <c r="R47" s="10" t="s">
        <v>14</v>
      </c>
    </row>
    <row r="48" spans="1:18" x14ac:dyDescent="0.45">
      <c r="O48" s="13">
        <v>42856</v>
      </c>
      <c r="P48" s="14">
        <v>11291</v>
      </c>
      <c r="Q48" s="14">
        <v>2711</v>
      </c>
      <c r="R48" s="14">
        <f t="shared" ref="R48:R57" si="2">SUM(P48:Q48)</f>
        <v>14002</v>
      </c>
    </row>
    <row r="49" spans="1:18" x14ac:dyDescent="0.45">
      <c r="O49" s="13">
        <v>43221</v>
      </c>
      <c r="P49" s="14">
        <v>11290</v>
      </c>
      <c r="Q49" s="14">
        <v>2734</v>
      </c>
      <c r="R49" s="14">
        <f t="shared" si="2"/>
        <v>14024</v>
      </c>
    </row>
    <row r="50" spans="1:18" x14ac:dyDescent="0.45">
      <c r="O50" s="32" t="s">
        <v>80</v>
      </c>
      <c r="P50" s="14">
        <v>11351</v>
      </c>
      <c r="Q50" s="14">
        <v>2707</v>
      </c>
      <c r="R50" s="14">
        <f t="shared" si="2"/>
        <v>14058</v>
      </c>
    </row>
    <row r="51" spans="1:18" x14ac:dyDescent="0.45">
      <c r="O51" s="13">
        <v>43952</v>
      </c>
      <c r="P51" s="14">
        <v>11326</v>
      </c>
      <c r="Q51" s="14">
        <v>2736</v>
      </c>
      <c r="R51" s="14">
        <f t="shared" si="2"/>
        <v>14062</v>
      </c>
    </row>
    <row r="52" spans="1:18" x14ac:dyDescent="0.45">
      <c r="O52" s="13">
        <v>44317</v>
      </c>
      <c r="P52" s="14">
        <v>11265</v>
      </c>
      <c r="Q52" s="14">
        <v>2768</v>
      </c>
      <c r="R52" s="14">
        <f t="shared" si="2"/>
        <v>14033</v>
      </c>
    </row>
    <row r="53" spans="1:18" x14ac:dyDescent="0.45">
      <c r="O53" s="13">
        <v>44682</v>
      </c>
      <c r="P53" s="14">
        <v>11160</v>
      </c>
      <c r="Q53" s="14">
        <v>2802</v>
      </c>
      <c r="R53" s="14">
        <f t="shared" si="2"/>
        <v>13962</v>
      </c>
    </row>
    <row r="54" spans="1:18" x14ac:dyDescent="0.45">
      <c r="O54" s="13">
        <v>45047</v>
      </c>
      <c r="P54" s="14">
        <v>11044</v>
      </c>
      <c r="Q54" s="14">
        <v>2930</v>
      </c>
      <c r="R54" s="14">
        <f t="shared" si="2"/>
        <v>13974</v>
      </c>
    </row>
    <row r="55" spans="1:18" x14ac:dyDescent="0.45">
      <c r="O55" s="13">
        <v>45413</v>
      </c>
      <c r="P55" s="14">
        <v>11058</v>
      </c>
      <c r="Q55" s="14">
        <v>3000</v>
      </c>
      <c r="R55" s="14">
        <f t="shared" si="2"/>
        <v>14058</v>
      </c>
    </row>
    <row r="56" spans="1:18" x14ac:dyDescent="0.45">
      <c r="O56" s="13">
        <v>45778</v>
      </c>
      <c r="P56" s="14">
        <v>11052</v>
      </c>
      <c r="Q56" s="14">
        <v>3022</v>
      </c>
      <c r="R56" s="14">
        <f t="shared" si="2"/>
        <v>14074</v>
      </c>
    </row>
    <row r="57" spans="1:18" x14ac:dyDescent="0.45">
      <c r="O57" s="13">
        <v>46143</v>
      </c>
      <c r="P57" s="14">
        <v>11075</v>
      </c>
      <c r="Q57" s="14">
        <v>3023</v>
      </c>
      <c r="R57" s="14">
        <f t="shared" si="2"/>
        <v>14098</v>
      </c>
    </row>
    <row r="59" spans="1:18" ht="18" x14ac:dyDescent="0.45">
      <c r="A59" s="16" t="s">
        <v>81</v>
      </c>
    </row>
    <row r="60" spans="1:18" ht="17.399999999999999" x14ac:dyDescent="0.45">
      <c r="A60" s="17" t="s">
        <v>82</v>
      </c>
      <c r="P60" s="10" t="s">
        <v>79</v>
      </c>
      <c r="Q60" s="10" t="s">
        <v>2</v>
      </c>
      <c r="R60" s="10" t="s">
        <v>14</v>
      </c>
    </row>
    <row r="61" spans="1:18" x14ac:dyDescent="0.45">
      <c r="O61" s="13">
        <v>42856</v>
      </c>
      <c r="P61" s="14">
        <v>5246</v>
      </c>
      <c r="Q61" s="14">
        <v>1588</v>
      </c>
      <c r="R61" s="14">
        <f t="shared" ref="R61:R70" si="3">SUM(P61:Q61)</f>
        <v>6834</v>
      </c>
    </row>
    <row r="62" spans="1:18" x14ac:dyDescent="0.45">
      <c r="O62" s="13">
        <v>43221</v>
      </c>
      <c r="P62" s="14">
        <v>5291</v>
      </c>
      <c r="Q62" s="14">
        <v>1768</v>
      </c>
      <c r="R62" s="14">
        <f t="shared" si="3"/>
        <v>7059</v>
      </c>
    </row>
    <row r="63" spans="1:18" x14ac:dyDescent="0.45">
      <c r="O63" s="32" t="s">
        <v>80</v>
      </c>
      <c r="P63" s="14">
        <v>5329</v>
      </c>
      <c r="Q63" s="14">
        <v>1827</v>
      </c>
      <c r="R63" s="14">
        <f t="shared" si="3"/>
        <v>7156</v>
      </c>
    </row>
    <row r="64" spans="1:18" x14ac:dyDescent="0.45">
      <c r="O64" s="13">
        <v>43952</v>
      </c>
      <c r="P64" s="14">
        <v>5404</v>
      </c>
      <c r="Q64" s="14">
        <v>1842</v>
      </c>
      <c r="R64" s="14">
        <f t="shared" si="3"/>
        <v>7246</v>
      </c>
    </row>
    <row r="65" spans="1:18" x14ac:dyDescent="0.45">
      <c r="O65" s="13">
        <v>44317</v>
      </c>
      <c r="P65" s="14">
        <v>5481</v>
      </c>
      <c r="Q65" s="14">
        <v>1838</v>
      </c>
      <c r="R65" s="14">
        <f t="shared" si="3"/>
        <v>7319</v>
      </c>
    </row>
    <row r="66" spans="1:18" x14ac:dyDescent="0.45">
      <c r="O66" s="13">
        <v>44682</v>
      </c>
      <c r="P66" s="14">
        <v>5440</v>
      </c>
      <c r="Q66" s="14">
        <v>1778</v>
      </c>
      <c r="R66" s="14">
        <f t="shared" si="3"/>
        <v>7218</v>
      </c>
    </row>
    <row r="67" spans="1:18" x14ac:dyDescent="0.45">
      <c r="O67" s="13">
        <v>45047</v>
      </c>
      <c r="P67" s="14">
        <v>5302</v>
      </c>
      <c r="Q67" s="14">
        <v>1786</v>
      </c>
      <c r="R67" s="14">
        <f t="shared" si="3"/>
        <v>7088</v>
      </c>
    </row>
    <row r="68" spans="1:18" x14ac:dyDescent="0.45">
      <c r="O68" s="13">
        <v>45413</v>
      </c>
      <c r="P68" s="14">
        <v>5203</v>
      </c>
      <c r="Q68" s="14">
        <v>1848</v>
      </c>
      <c r="R68" s="14">
        <f t="shared" si="3"/>
        <v>7051</v>
      </c>
    </row>
    <row r="69" spans="1:18" x14ac:dyDescent="0.45">
      <c r="O69" s="13">
        <v>45778</v>
      </c>
      <c r="P69" s="33">
        <v>5386</v>
      </c>
      <c r="Q69" s="33">
        <v>1867</v>
      </c>
      <c r="R69" s="14">
        <f t="shared" si="3"/>
        <v>7253</v>
      </c>
    </row>
    <row r="70" spans="1:18" x14ac:dyDescent="0.45">
      <c r="O70" s="13">
        <v>46143</v>
      </c>
      <c r="P70" s="37">
        <v>5552</v>
      </c>
      <c r="Q70" s="37">
        <v>1894</v>
      </c>
      <c r="R70" s="14">
        <f t="shared" si="3"/>
        <v>7446</v>
      </c>
    </row>
    <row r="71" spans="1:18" x14ac:dyDescent="0.45">
      <c r="O71" s="13"/>
    </row>
    <row r="73" spans="1:18" ht="17.399999999999999" x14ac:dyDescent="0.45">
      <c r="A73" s="17" t="s">
        <v>83</v>
      </c>
      <c r="P73" s="10" t="s">
        <v>79</v>
      </c>
      <c r="Q73" s="10" t="s">
        <v>2</v>
      </c>
      <c r="R73" s="10" t="s">
        <v>14</v>
      </c>
    </row>
    <row r="74" spans="1:18" x14ac:dyDescent="0.45">
      <c r="O74" s="13">
        <v>42856</v>
      </c>
      <c r="P74" s="14">
        <v>554</v>
      </c>
      <c r="Q74" s="14">
        <v>288</v>
      </c>
      <c r="R74" s="14">
        <f t="shared" ref="R74:R83" si="4">SUM(P74:Q74)</f>
        <v>842</v>
      </c>
    </row>
    <row r="75" spans="1:18" x14ac:dyDescent="0.45">
      <c r="O75" s="13">
        <v>43221</v>
      </c>
      <c r="P75" s="14">
        <v>524</v>
      </c>
      <c r="Q75" s="14">
        <v>310</v>
      </c>
      <c r="R75" s="14">
        <f t="shared" si="4"/>
        <v>834</v>
      </c>
    </row>
    <row r="76" spans="1:18" x14ac:dyDescent="0.45">
      <c r="O76" s="32" t="s">
        <v>80</v>
      </c>
      <c r="P76" s="14">
        <v>517</v>
      </c>
      <c r="Q76" s="14">
        <v>327</v>
      </c>
      <c r="R76" s="14">
        <f t="shared" si="4"/>
        <v>844</v>
      </c>
    </row>
    <row r="77" spans="1:18" x14ac:dyDescent="0.45">
      <c r="O77" s="13">
        <v>43952</v>
      </c>
      <c r="P77" s="14">
        <v>499</v>
      </c>
      <c r="Q77" s="14">
        <v>328</v>
      </c>
      <c r="R77" s="14">
        <f t="shared" si="4"/>
        <v>827</v>
      </c>
    </row>
    <row r="78" spans="1:18" x14ac:dyDescent="0.45">
      <c r="O78" s="13">
        <v>44317</v>
      </c>
      <c r="P78" s="14">
        <v>469</v>
      </c>
      <c r="Q78" s="14">
        <v>343</v>
      </c>
      <c r="R78" s="14">
        <f t="shared" si="4"/>
        <v>812</v>
      </c>
    </row>
    <row r="79" spans="1:18" x14ac:dyDescent="0.45">
      <c r="O79" s="13">
        <v>44682</v>
      </c>
      <c r="P79" s="14">
        <v>479</v>
      </c>
      <c r="Q79" s="14">
        <v>351</v>
      </c>
      <c r="R79" s="14">
        <f t="shared" si="4"/>
        <v>830</v>
      </c>
    </row>
    <row r="80" spans="1:18" x14ac:dyDescent="0.45">
      <c r="O80" s="13">
        <v>45047</v>
      </c>
      <c r="P80" s="14">
        <v>488</v>
      </c>
      <c r="Q80" s="14">
        <v>362</v>
      </c>
      <c r="R80" s="14">
        <f t="shared" si="4"/>
        <v>850</v>
      </c>
    </row>
    <row r="81" spans="1:18" x14ac:dyDescent="0.45">
      <c r="O81" s="13">
        <v>45413</v>
      </c>
      <c r="P81" s="14">
        <v>495</v>
      </c>
      <c r="Q81" s="14">
        <v>347</v>
      </c>
      <c r="R81" s="14">
        <f t="shared" si="4"/>
        <v>842</v>
      </c>
    </row>
    <row r="82" spans="1:18" x14ac:dyDescent="0.45">
      <c r="O82" s="13">
        <v>45778</v>
      </c>
      <c r="P82" s="34">
        <v>479</v>
      </c>
      <c r="Q82" s="34">
        <v>350</v>
      </c>
      <c r="R82" s="2">
        <f t="shared" si="4"/>
        <v>829</v>
      </c>
    </row>
    <row r="83" spans="1:18" x14ac:dyDescent="0.45">
      <c r="O83" s="13">
        <v>46143</v>
      </c>
      <c r="P83" s="2">
        <v>488</v>
      </c>
      <c r="Q83" s="2">
        <v>379</v>
      </c>
      <c r="R83" s="14">
        <f t="shared" si="4"/>
        <v>867</v>
      </c>
    </row>
    <row r="86" spans="1:18" ht="17.399999999999999" x14ac:dyDescent="0.45">
      <c r="A86" s="17" t="s">
        <v>84</v>
      </c>
    </row>
    <row r="87" spans="1:18" x14ac:dyDescent="0.45">
      <c r="P87" s="10" t="s">
        <v>79</v>
      </c>
      <c r="Q87" s="10" t="s">
        <v>2</v>
      </c>
      <c r="R87" s="10" t="s">
        <v>14</v>
      </c>
    </row>
    <row r="88" spans="1:18" x14ac:dyDescent="0.45">
      <c r="O88" s="13">
        <v>42856</v>
      </c>
      <c r="P88" s="14">
        <v>4033</v>
      </c>
      <c r="Q88" s="14">
        <v>1738</v>
      </c>
      <c r="R88" s="14">
        <f t="shared" ref="R88:R97" si="5">SUM(P88:Q88)</f>
        <v>5771</v>
      </c>
    </row>
    <row r="89" spans="1:18" x14ac:dyDescent="0.45">
      <c r="O89" s="13">
        <v>43221</v>
      </c>
      <c r="P89" s="14">
        <v>3975</v>
      </c>
      <c r="Q89" s="14">
        <v>1762</v>
      </c>
      <c r="R89" s="14">
        <f t="shared" si="5"/>
        <v>5737</v>
      </c>
    </row>
    <row r="90" spans="1:18" x14ac:dyDescent="0.45">
      <c r="O90" s="32" t="s">
        <v>80</v>
      </c>
      <c r="P90" s="14">
        <v>3997</v>
      </c>
      <c r="Q90" s="14">
        <v>1735</v>
      </c>
      <c r="R90" s="14">
        <f t="shared" si="5"/>
        <v>5732</v>
      </c>
    </row>
    <row r="91" spans="1:18" x14ac:dyDescent="0.45">
      <c r="O91" s="13">
        <v>43952</v>
      </c>
      <c r="P91" s="14">
        <v>4046</v>
      </c>
      <c r="Q91" s="14">
        <v>1741</v>
      </c>
      <c r="R91" s="14">
        <f t="shared" si="5"/>
        <v>5787</v>
      </c>
    </row>
    <row r="92" spans="1:18" x14ac:dyDescent="0.45">
      <c r="O92" s="13">
        <v>44317</v>
      </c>
      <c r="P92" s="14">
        <v>4221</v>
      </c>
      <c r="Q92" s="14">
        <v>1786</v>
      </c>
      <c r="R92" s="14">
        <f t="shared" si="5"/>
        <v>6007</v>
      </c>
    </row>
    <row r="93" spans="1:18" x14ac:dyDescent="0.45">
      <c r="O93" s="13">
        <v>44682</v>
      </c>
      <c r="P93" s="14">
        <v>4307</v>
      </c>
      <c r="Q93" s="14">
        <v>1816</v>
      </c>
      <c r="R93" s="14">
        <f t="shared" si="5"/>
        <v>6123</v>
      </c>
    </row>
    <row r="94" spans="1:18" x14ac:dyDescent="0.45">
      <c r="O94" s="13">
        <v>45047</v>
      </c>
      <c r="P94" s="14">
        <v>4442</v>
      </c>
      <c r="Q94" s="14">
        <v>1864</v>
      </c>
      <c r="R94" s="14">
        <f t="shared" si="5"/>
        <v>6306</v>
      </c>
    </row>
    <row r="95" spans="1:18" x14ac:dyDescent="0.45">
      <c r="O95" s="13">
        <v>45413</v>
      </c>
      <c r="P95" s="14">
        <v>4588</v>
      </c>
      <c r="Q95" s="14">
        <v>1940</v>
      </c>
      <c r="R95" s="14">
        <f t="shared" si="5"/>
        <v>6528</v>
      </c>
    </row>
    <row r="96" spans="1:18" x14ac:dyDescent="0.45">
      <c r="O96" s="13">
        <v>45778</v>
      </c>
      <c r="P96" s="33">
        <v>4784</v>
      </c>
      <c r="Q96" s="33">
        <v>1978</v>
      </c>
      <c r="R96" s="14">
        <f t="shared" si="5"/>
        <v>6762</v>
      </c>
    </row>
    <row r="97" spans="15:18" x14ac:dyDescent="0.45">
      <c r="O97" s="13">
        <v>46143</v>
      </c>
      <c r="P97" s="37">
        <v>4973</v>
      </c>
      <c r="Q97" s="37">
        <v>2015</v>
      </c>
      <c r="R97" s="14">
        <f t="shared" si="5"/>
        <v>6988</v>
      </c>
    </row>
  </sheetData>
  <mergeCells count="7">
    <mergeCell ref="M37:M38"/>
    <mergeCell ref="A4:A5"/>
    <mergeCell ref="D4:D5"/>
    <mergeCell ref="A13:A14"/>
    <mergeCell ref="D13:D14"/>
    <mergeCell ref="A37:A40"/>
    <mergeCell ref="A29:A30"/>
  </mergeCells>
  <phoneticPr fontId="1"/>
  <pageMargins left="0.25" right="0.25" top="0.75" bottom="0.75" header="0.3" footer="0.3"/>
  <pageSetup paperSize="9" scale="84" orientation="portrait" r:id="rId1"/>
  <rowBreaks count="2" manualBreakCount="2">
    <brk id="44" max="12" man="1"/>
    <brk id="97" max="12" man="1"/>
  </rowBreaks>
  <colBreaks count="1" manualBreakCount="1">
    <brk id="13" max="1048575" man="1"/>
  </colBreaks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8431CAB737B04EB0606B7F3DDF8D20" ma:contentTypeVersion="17" ma:contentTypeDescription="新しいドキュメントを作成します。" ma:contentTypeScope="" ma:versionID="aa42069bcd7451a2719aefcf7cdcfb5c">
  <xsd:schema xmlns:xsd="http://www.w3.org/2001/XMLSchema" xmlns:xs="http://www.w3.org/2001/XMLSchema" xmlns:p="http://schemas.microsoft.com/office/2006/metadata/properties" xmlns:ns2="cd0b95ed-0ba8-43b2-aeed-77dfc40364f8" xmlns:ns3="d5fa43db-c881-4ed0-8133-cfd0f211959d" targetNamespace="http://schemas.microsoft.com/office/2006/metadata/properties" ma:root="true" ma:fieldsID="020024e57a623dfcdfe6c517f5d6f741" ns2:_="" ns3:_="">
    <xsd:import namespace="cd0b95ed-0ba8-43b2-aeed-77dfc40364f8"/>
    <xsd:import namespace="d5fa43db-c881-4ed0-8133-cfd0f21195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URL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b95ed-0ba8-43b2-aeed-77dfc40364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43c67a92-a372-452b-99e4-c34048be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URL" ma:index="18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a43db-c881-4ed0-8133-cfd0f211959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814901-1f23-4075-a13a-320cbfc5bd89}" ma:internalName="TaxCatchAll" ma:showField="CatchAllData" ma:web="d5fa43db-c881-4ed0-8133-cfd0f211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fa43db-c881-4ed0-8133-cfd0f211959d" xsi:nil="true"/>
    <lcf76f155ced4ddcb4097134ff3c332f xmlns="cd0b95ed-0ba8-43b2-aeed-77dfc40364f8">
      <Terms xmlns="http://schemas.microsoft.com/office/infopath/2007/PartnerControls"/>
    </lcf76f155ced4ddcb4097134ff3c332f>
    <URL xmlns="cd0b95ed-0ba8-43b2-aeed-77dfc40364f8">
      <Url xsi:nil="true"/>
      <Description xsi:nil="true"/>
    </URL>
    <_Flow_SignoffStatus xmlns="cd0b95ed-0ba8-43b2-aeed-77dfc40364f8" xsi:nil="true"/>
  </documentManagement>
</p:properties>
</file>

<file path=customXml/itemProps1.xml><?xml version="1.0" encoding="utf-8"?>
<ds:datastoreItem xmlns:ds="http://schemas.openxmlformats.org/officeDocument/2006/customXml" ds:itemID="{9D116802-C196-44D4-AA67-387FCDDB2619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39CDAEC7-5657-40B2-9F22-B249518F1500}"/>
</file>

<file path=customXml/itemProps3.xml><?xml version="1.0" encoding="utf-8"?>
<ds:datastoreItem xmlns:ds="http://schemas.openxmlformats.org/officeDocument/2006/customXml" ds:itemID="{13D1B202-048F-47C7-B90D-3B183BCAEF4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0B287AC-9D6A-41B0-A12E-5E81AF5BEECC}">
  <ds:schemaRefs>
    <ds:schemaRef ds:uri="http://purl.org/dc/terms/"/>
    <ds:schemaRef ds:uri="cb5c9c64-804c-43b9-b12e-cf2dee17e723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559260ce-3091-4e9c-8458-cf0251cc6b5c"/>
    <ds:schemaRef ds:uri="http://purl.org/dc/elements/1.1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1_2_1</vt:lpstr>
      <vt:lpstr>1_2_2</vt:lpstr>
      <vt:lpstr>'1_2_1'!Print_Area</vt:lpstr>
      <vt:lpstr>'1_2_2'!Print_Area</vt:lpstr>
      <vt:lpstr>'1_2_1'!Print_Titles</vt:lpstr>
      <vt:lpstr>'1_2_2'!Print_Titles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0x010100958431CAB737B04EB0606B7F3DDF8D20</vt:lpwstr>
  </property>
  <property fmtid="{D5CDD505-2E9C-101B-9397-08002B2CF9AE}" pid="3" name="MediaServiceImageTags">
    <vt:lpwstr/>
  </property>
</Properties>
</file>